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2" l="1"/>
  <c r="J213" i="2"/>
  <c r="J171" i="2"/>
  <c r="J165" i="2"/>
  <c r="J147" i="2"/>
  <c r="J93" i="2"/>
  <c r="J56" i="2"/>
  <c r="J257" i="2"/>
  <c r="J256" i="2"/>
  <c r="J129" i="2" l="1"/>
  <c r="J135" i="2"/>
  <c r="J75" i="2"/>
  <c r="J51" i="2"/>
  <c r="J33" i="2"/>
  <c r="J183" i="2" l="1"/>
  <c r="J159" i="2"/>
  <c r="J87" i="2"/>
  <c r="K195" i="2"/>
  <c r="J99" i="2"/>
  <c r="J21" i="2" l="1"/>
  <c r="J195" i="2" l="1"/>
  <c r="J194" i="2"/>
  <c r="J193" i="2"/>
  <c r="F258" i="2"/>
  <c r="F257" i="2"/>
  <c r="F256" i="2"/>
  <c r="F255" i="2"/>
  <c r="F254" i="2"/>
  <c r="L253" i="2"/>
  <c r="K253" i="2"/>
  <c r="J253" i="2"/>
  <c r="I253" i="2"/>
  <c r="H253" i="2"/>
  <c r="G253" i="2"/>
  <c r="J192" i="2"/>
  <c r="F251" i="2"/>
  <c r="F250" i="2"/>
  <c r="F249" i="2"/>
  <c r="F248" i="2"/>
  <c r="F247" i="2"/>
  <c r="L246" i="2"/>
  <c r="K246" i="2"/>
  <c r="J246" i="2"/>
  <c r="I246" i="2"/>
  <c r="H246" i="2"/>
  <c r="G246" i="2"/>
  <c r="J122" i="2"/>
  <c r="J120" i="2"/>
  <c r="G81" i="2"/>
  <c r="J80" i="2"/>
  <c r="J78" i="2"/>
  <c r="I12" i="2"/>
  <c r="F253" i="2" l="1"/>
  <c r="J123" i="2"/>
  <c r="F246" i="2"/>
  <c r="J105" i="2"/>
  <c r="F118" i="2"/>
  <c r="I113" i="2"/>
  <c r="F117" i="2"/>
  <c r="F116" i="2"/>
  <c r="F115" i="2"/>
  <c r="F114" i="2"/>
  <c r="L113" i="2"/>
  <c r="K113" i="2"/>
  <c r="J113" i="2"/>
  <c r="H113" i="2"/>
  <c r="G113" i="2"/>
  <c r="I213" i="2"/>
  <c r="I171" i="2"/>
  <c r="I135" i="2"/>
  <c r="I129" i="2"/>
  <c r="I99" i="2"/>
  <c r="I93" i="2"/>
  <c r="I87" i="2"/>
  <c r="I56" i="2"/>
  <c r="I14" i="2" s="1"/>
  <c r="I39" i="2"/>
  <c r="I15" i="2" s="1"/>
  <c r="I75" i="2"/>
  <c r="I105" i="2"/>
  <c r="I111" i="2"/>
  <c r="I81" i="2" l="1"/>
  <c r="F113" i="2"/>
  <c r="J81" i="2"/>
  <c r="J83" i="2" l="1"/>
  <c r="I219" i="2"/>
  <c r="I215" i="2" l="1"/>
  <c r="L262" i="2" l="1"/>
  <c r="K262" i="2"/>
  <c r="I262" i="2"/>
  <c r="H262" i="2"/>
  <c r="G262" i="2"/>
  <c r="F193" i="2"/>
  <c r="F229" i="2"/>
  <c r="J239" i="2"/>
  <c r="F241" i="2"/>
  <c r="F235" i="2"/>
  <c r="F223" i="2"/>
  <c r="F217" i="2"/>
  <c r="F211" i="2"/>
  <c r="F205" i="2"/>
  <c r="F199" i="2"/>
  <c r="F187" i="2"/>
  <c r="F181" i="2"/>
  <c r="F175" i="2"/>
  <c r="F169" i="2"/>
  <c r="F163" i="2"/>
  <c r="F157" i="2"/>
  <c r="F151" i="2"/>
  <c r="J262" i="2" l="1"/>
  <c r="F145" i="2"/>
  <c r="F139" i="2"/>
  <c r="F133" i="2"/>
  <c r="F127" i="2"/>
  <c r="H122" i="2"/>
  <c r="I122" i="2"/>
  <c r="K122" i="2"/>
  <c r="L122" i="2"/>
  <c r="F121" i="2"/>
  <c r="F109" i="2"/>
  <c r="F103" i="2" l="1"/>
  <c r="F97" i="2"/>
  <c r="F91" i="2"/>
  <c r="F79" i="2"/>
  <c r="F85" i="2"/>
  <c r="F73" i="2"/>
  <c r="F67" i="2"/>
  <c r="F56" i="2"/>
  <c r="F61" i="2"/>
  <c r="F55" i="2"/>
  <c r="F49" i="2"/>
  <c r="F43" i="2"/>
  <c r="F44" i="2"/>
  <c r="F37" i="2"/>
  <c r="F31" i="2"/>
  <c r="F25" i="2"/>
  <c r="F19" i="2"/>
  <c r="F13" i="2"/>
  <c r="G14" i="2"/>
  <c r="H14" i="2"/>
  <c r="J14" i="2"/>
  <c r="K14" i="2"/>
  <c r="L14" i="2"/>
  <c r="F14" i="2" l="1"/>
  <c r="F262" i="2"/>
  <c r="F244" i="2"/>
  <c r="F243" i="2"/>
  <c r="F242" i="2"/>
  <c r="F240" i="2"/>
  <c r="L239" i="2"/>
  <c r="K239" i="2"/>
  <c r="I239" i="2"/>
  <c r="H239" i="2"/>
  <c r="G239" i="2"/>
  <c r="F239" i="2" l="1"/>
  <c r="J15" i="2"/>
  <c r="J12" i="2"/>
  <c r="F18" i="2" l="1"/>
  <c r="F20" i="2"/>
  <c r="F21" i="2"/>
  <c r="F22" i="2"/>
  <c r="F24" i="2"/>
  <c r="F26" i="2"/>
  <c r="F27" i="2"/>
  <c r="F28" i="2"/>
  <c r="F30" i="2"/>
  <c r="F32" i="2"/>
  <c r="F34" i="2"/>
  <c r="F36" i="2"/>
  <c r="F38" i="2"/>
  <c r="F40" i="2"/>
  <c r="F42" i="2"/>
  <c r="F45" i="2"/>
  <c r="F46" i="2"/>
  <c r="F48" i="2"/>
  <c r="F50" i="2"/>
  <c r="F51" i="2"/>
  <c r="F52" i="2"/>
  <c r="F54" i="2"/>
  <c r="F57" i="2"/>
  <c r="F58" i="2"/>
  <c r="F60" i="2"/>
  <c r="F62" i="2"/>
  <c r="F63" i="2"/>
  <c r="F64" i="2"/>
  <c r="F72" i="2"/>
  <c r="F74" i="2"/>
  <c r="F75" i="2"/>
  <c r="F76" i="2"/>
  <c r="F84" i="2"/>
  <c r="F86" i="2"/>
  <c r="F87" i="2"/>
  <c r="F88" i="2"/>
  <c r="F90" i="2"/>
  <c r="F92" i="2"/>
  <c r="F94" i="2"/>
  <c r="F96" i="2"/>
  <c r="F98" i="2"/>
  <c r="F99" i="2"/>
  <c r="F100" i="2"/>
  <c r="F102" i="2"/>
  <c r="F104" i="2"/>
  <c r="F106" i="2"/>
  <c r="F108" i="2"/>
  <c r="F110" i="2"/>
  <c r="F112" i="2"/>
  <c r="F126" i="2"/>
  <c r="F128" i="2"/>
  <c r="F130" i="2"/>
  <c r="F132" i="2"/>
  <c r="F134" i="2"/>
  <c r="F135" i="2"/>
  <c r="F136" i="2"/>
  <c r="F138" i="2"/>
  <c r="F140" i="2"/>
  <c r="F141" i="2"/>
  <c r="F142" i="2"/>
  <c r="F144" i="2"/>
  <c r="F146" i="2"/>
  <c r="F147" i="2"/>
  <c r="F148" i="2"/>
  <c r="F150" i="2"/>
  <c r="F152" i="2"/>
  <c r="F153" i="2"/>
  <c r="F154" i="2"/>
  <c r="F156" i="2"/>
  <c r="F158" i="2"/>
  <c r="F160" i="2"/>
  <c r="F162" i="2"/>
  <c r="F164" i="2"/>
  <c r="F165" i="2"/>
  <c r="F166" i="2"/>
  <c r="F172" i="2"/>
  <c r="F170" i="2"/>
  <c r="F168" i="2"/>
  <c r="F174" i="2"/>
  <c r="F176" i="2"/>
  <c r="F177" i="2"/>
  <c r="F178" i="2"/>
  <c r="F180" i="2"/>
  <c r="F182" i="2"/>
  <c r="F184" i="2"/>
  <c r="F186" i="2"/>
  <c r="F188" i="2"/>
  <c r="F189" i="2"/>
  <c r="F190" i="2"/>
  <c r="F198" i="2"/>
  <c r="F200" i="2"/>
  <c r="F201" i="2"/>
  <c r="F202" i="2"/>
  <c r="F204" i="2"/>
  <c r="F206" i="2"/>
  <c r="F207" i="2"/>
  <c r="F208" i="2"/>
  <c r="F210" i="2"/>
  <c r="F212" i="2"/>
  <c r="F214" i="2"/>
  <c r="F216" i="2"/>
  <c r="F218" i="2"/>
  <c r="F220" i="2"/>
  <c r="F222" i="2"/>
  <c r="F224" i="2"/>
  <c r="F225" i="2"/>
  <c r="F226" i="2"/>
  <c r="F228" i="2"/>
  <c r="F230" i="2"/>
  <c r="F231" i="2"/>
  <c r="F232" i="2"/>
  <c r="F234" i="2"/>
  <c r="F236" i="2"/>
  <c r="F237" i="2"/>
  <c r="F238" i="2"/>
  <c r="K233" i="2"/>
  <c r="L233" i="2"/>
  <c r="K227" i="2"/>
  <c r="L227" i="2"/>
  <c r="J215" i="2"/>
  <c r="K215" i="2"/>
  <c r="L215" i="2"/>
  <c r="L209" i="2"/>
  <c r="K203" i="2"/>
  <c r="L203" i="2"/>
  <c r="J197" i="2"/>
  <c r="K197" i="2"/>
  <c r="L197" i="2"/>
  <c r="K185" i="2"/>
  <c r="L185" i="2"/>
  <c r="K179" i="2"/>
  <c r="L179" i="2"/>
  <c r="K173" i="2"/>
  <c r="L173" i="2"/>
  <c r="L167" i="2"/>
  <c r="L161" i="2"/>
  <c r="L155" i="2"/>
  <c r="K149" i="2"/>
  <c r="L149" i="2"/>
  <c r="L143" i="2"/>
  <c r="K137" i="2"/>
  <c r="L137" i="2"/>
  <c r="L131" i="2"/>
  <c r="L120" i="2"/>
  <c r="L123" i="2"/>
  <c r="L124" i="2"/>
  <c r="L125" i="2"/>
  <c r="K107" i="2"/>
  <c r="L107" i="2"/>
  <c r="K101" i="2"/>
  <c r="L101" i="2"/>
  <c r="K95" i="2"/>
  <c r="L95" i="2"/>
  <c r="L89" i="2"/>
  <c r="L78" i="2"/>
  <c r="L80" i="2"/>
  <c r="L81" i="2"/>
  <c r="L82" i="2"/>
  <c r="L83" i="2"/>
  <c r="L66" i="2"/>
  <c r="L68" i="2"/>
  <c r="L69" i="2"/>
  <c r="L70" i="2"/>
  <c r="L71" i="2"/>
  <c r="L65" i="2" s="1"/>
  <c r="L59" i="2"/>
  <c r="K59" i="2"/>
  <c r="L263" i="2" l="1"/>
  <c r="L77" i="2"/>
  <c r="L119" i="2"/>
  <c r="L12" i="2"/>
  <c r="L261" i="2" s="1"/>
  <c r="L15" i="2"/>
  <c r="L264" i="2" s="1"/>
  <c r="L16" i="2"/>
  <c r="L265" i="2" s="1"/>
  <c r="L17" i="2"/>
  <c r="K12" i="2"/>
  <c r="K15" i="2"/>
  <c r="K16" i="2"/>
  <c r="K17" i="2"/>
  <c r="L53" i="2"/>
  <c r="L47" i="2"/>
  <c r="L41" i="2"/>
  <c r="L35" i="2"/>
  <c r="L29" i="2"/>
  <c r="L23" i="2"/>
  <c r="L11" i="2" l="1"/>
  <c r="L260" i="2" s="1"/>
  <c r="F213" i="2"/>
  <c r="I233" i="2"/>
  <c r="J233" i="2"/>
  <c r="H233" i="2"/>
  <c r="G233" i="2"/>
  <c r="I83" i="2"/>
  <c r="F233" i="2" l="1"/>
  <c r="I209" i="2"/>
  <c r="I123" i="2"/>
  <c r="I195" i="2"/>
  <c r="H93" i="2"/>
  <c r="F93" i="2" s="1"/>
  <c r="H111" i="2"/>
  <c r="F111" i="2" s="1"/>
  <c r="H171" i="2"/>
  <c r="F171" i="2" s="1"/>
  <c r="H159" i="2"/>
  <c r="F159" i="2" s="1"/>
  <c r="H105" i="2"/>
  <c r="F105" i="2" s="1"/>
  <c r="H39" i="2"/>
  <c r="F39" i="2" s="1"/>
  <c r="H33" i="2"/>
  <c r="F33" i="2" s="1"/>
  <c r="H120" i="2" l="1"/>
  <c r="I194" i="2"/>
  <c r="I192" i="2"/>
  <c r="I120" i="2"/>
  <c r="J59" i="2"/>
  <c r="I59" i="2"/>
  <c r="H59" i="2"/>
  <c r="G59" i="2"/>
  <c r="J185" i="2"/>
  <c r="I185" i="2"/>
  <c r="H185" i="2"/>
  <c r="G185" i="2"/>
  <c r="F185" i="2" l="1"/>
  <c r="F59" i="2"/>
  <c r="K209" i="2"/>
  <c r="K191" i="2" s="1"/>
  <c r="K196" i="2"/>
  <c r="K194" i="2"/>
  <c r="K192" i="2"/>
  <c r="K167" i="2"/>
  <c r="K161" i="2"/>
  <c r="K155" i="2"/>
  <c r="K143" i="2"/>
  <c r="K131" i="2"/>
  <c r="K125" i="2"/>
  <c r="K124" i="2"/>
  <c r="K123" i="2"/>
  <c r="K120" i="2"/>
  <c r="K89" i="2"/>
  <c r="K83" i="2"/>
  <c r="K82" i="2"/>
  <c r="K81" i="2"/>
  <c r="K80" i="2"/>
  <c r="K78" i="2"/>
  <c r="K23" i="2"/>
  <c r="K66" i="2"/>
  <c r="K68" i="2"/>
  <c r="K69" i="2"/>
  <c r="K70" i="2"/>
  <c r="K71" i="2"/>
  <c r="K65" i="2" s="1"/>
  <c r="J71" i="2"/>
  <c r="J65" i="2" s="1"/>
  <c r="K53" i="2"/>
  <c r="K47" i="2"/>
  <c r="K41" i="2"/>
  <c r="K35" i="2"/>
  <c r="K29" i="2"/>
  <c r="K263" i="2" l="1"/>
  <c r="K11" i="2"/>
  <c r="K119" i="2"/>
  <c r="K77" i="2"/>
  <c r="K265" i="2"/>
  <c r="K264" i="2"/>
  <c r="K261" i="2"/>
  <c r="H183" i="2"/>
  <c r="F183" i="2" s="1"/>
  <c r="H194" i="2"/>
  <c r="K260" i="2" l="1"/>
  <c r="H123" i="2"/>
  <c r="G179" i="2"/>
  <c r="I179" i="2"/>
  <c r="J179" i="2"/>
  <c r="H179" i="2"/>
  <c r="G107" i="2"/>
  <c r="I107" i="2"/>
  <c r="J107" i="2"/>
  <c r="H107" i="2"/>
  <c r="F107" i="2" l="1"/>
  <c r="F179" i="2"/>
  <c r="G219" i="2"/>
  <c r="F219" i="2" s="1"/>
  <c r="G12" i="2" l="1"/>
  <c r="H12" i="2"/>
  <c r="G15" i="2"/>
  <c r="H15" i="2"/>
  <c r="G16" i="2"/>
  <c r="H16" i="2"/>
  <c r="I16" i="2"/>
  <c r="J16" i="2"/>
  <c r="G192" i="2"/>
  <c r="H192" i="2"/>
  <c r="G194" i="2"/>
  <c r="G195" i="2"/>
  <c r="H195" i="2"/>
  <c r="G196" i="2"/>
  <c r="H196" i="2"/>
  <c r="I196" i="2"/>
  <c r="J196" i="2"/>
  <c r="G124" i="2"/>
  <c r="G122" i="2"/>
  <c r="G120" i="2"/>
  <c r="H101" i="2"/>
  <c r="I101" i="2"/>
  <c r="J101" i="2"/>
  <c r="H95" i="2"/>
  <c r="I95" i="2"/>
  <c r="J95" i="2"/>
  <c r="J89" i="2"/>
  <c r="I89" i="2"/>
  <c r="H89" i="2"/>
  <c r="H83" i="2"/>
  <c r="H82" i="2"/>
  <c r="I82" i="2"/>
  <c r="J82" i="2"/>
  <c r="H80" i="2"/>
  <c r="I80" i="2"/>
  <c r="I263" i="2" s="1"/>
  <c r="H78" i="2"/>
  <c r="I78" i="2"/>
  <c r="H71" i="2"/>
  <c r="H65" i="2" s="1"/>
  <c r="I71" i="2"/>
  <c r="I65" i="2" s="1"/>
  <c r="H70" i="2"/>
  <c r="I70" i="2"/>
  <c r="J70" i="2"/>
  <c r="H69" i="2"/>
  <c r="I69" i="2"/>
  <c r="I264" i="2" s="1"/>
  <c r="J69" i="2"/>
  <c r="J264" i="2" s="1"/>
  <c r="H68" i="2"/>
  <c r="H263" i="2" s="1"/>
  <c r="I68" i="2"/>
  <c r="J68" i="2"/>
  <c r="H66" i="2"/>
  <c r="I66" i="2"/>
  <c r="J66" i="2"/>
  <c r="I77" i="2" l="1"/>
  <c r="J77" i="2"/>
  <c r="J263" i="2"/>
  <c r="F12" i="2"/>
  <c r="I261" i="2"/>
  <c r="F195" i="2"/>
  <c r="F196" i="2"/>
  <c r="F192" i="2"/>
  <c r="F16" i="2"/>
  <c r="F194" i="2"/>
  <c r="F15" i="2"/>
  <c r="H81" i="2"/>
  <c r="H264" i="2" s="1"/>
  <c r="H261" i="2"/>
  <c r="H77" i="2"/>
  <c r="J227" i="2" l="1"/>
  <c r="I227" i="2"/>
  <c r="H227" i="2"/>
  <c r="G227" i="2"/>
  <c r="F227" i="2" l="1"/>
  <c r="J173" i="2"/>
  <c r="I173" i="2"/>
  <c r="H173" i="2"/>
  <c r="G173" i="2"/>
  <c r="F173" i="2" l="1"/>
  <c r="J209" i="2" l="1"/>
  <c r="J203" i="2"/>
  <c r="J167" i="2"/>
  <c r="J161" i="2"/>
  <c r="J155" i="2"/>
  <c r="J149" i="2"/>
  <c r="J143" i="2"/>
  <c r="J137" i="2"/>
  <c r="J131" i="2"/>
  <c r="J125" i="2"/>
  <c r="J124" i="2"/>
  <c r="F122" i="2"/>
  <c r="F120" i="2"/>
  <c r="J53" i="2"/>
  <c r="J47" i="2"/>
  <c r="J41" i="2"/>
  <c r="J35" i="2"/>
  <c r="J29" i="2"/>
  <c r="J23" i="2"/>
  <c r="J17" i="2"/>
  <c r="J191" i="2" l="1"/>
  <c r="J119" i="2"/>
  <c r="J11" i="2"/>
  <c r="J261" i="2"/>
  <c r="J265" i="2"/>
  <c r="G149" i="2"/>
  <c r="J260" i="2" l="1"/>
  <c r="N260" i="2" s="1"/>
  <c r="I149" i="2"/>
  <c r="H149" i="2"/>
  <c r="F149" i="2" l="1"/>
  <c r="I23" i="2"/>
  <c r="H23" i="2"/>
  <c r="G23" i="2"/>
  <c r="F23" i="2" l="1"/>
  <c r="G129" i="2"/>
  <c r="F129" i="2" s="1"/>
  <c r="G123" i="2" l="1"/>
  <c r="F123" i="2" s="1"/>
  <c r="F81" i="2"/>
  <c r="H209" i="2" l="1"/>
  <c r="G209" i="2"/>
  <c r="I143" i="2"/>
  <c r="H143" i="2"/>
  <c r="G143" i="2"/>
  <c r="I137" i="2"/>
  <c r="H137" i="2"/>
  <c r="G137" i="2"/>
  <c r="I131" i="2"/>
  <c r="H131" i="2"/>
  <c r="G131" i="2"/>
  <c r="I125" i="2"/>
  <c r="H125" i="2"/>
  <c r="G125" i="2"/>
  <c r="G83" i="2"/>
  <c r="F83" i="2" s="1"/>
  <c r="F143" i="2" l="1"/>
  <c r="F137" i="2"/>
  <c r="F131" i="2"/>
  <c r="F125" i="2"/>
  <c r="F209" i="2"/>
  <c r="I17" i="2"/>
  <c r="H17" i="2"/>
  <c r="G17" i="2"/>
  <c r="F17" i="2" l="1"/>
  <c r="I203" i="2"/>
  <c r="H203" i="2"/>
  <c r="G203" i="2"/>
  <c r="G215" i="2"/>
  <c r="F203" i="2" l="1"/>
  <c r="I155" i="2"/>
  <c r="I124" i="2"/>
  <c r="H124" i="2"/>
  <c r="F124" i="2" l="1"/>
  <c r="G66" i="2"/>
  <c r="F66" i="2" s="1"/>
  <c r="G68" i="2"/>
  <c r="G69" i="2"/>
  <c r="F69" i="2" s="1"/>
  <c r="F264" i="2" s="1"/>
  <c r="G70" i="2"/>
  <c r="G71" i="2"/>
  <c r="F71" i="2" s="1"/>
  <c r="F68" i="2" l="1"/>
  <c r="F70" i="2"/>
  <c r="G264" i="2"/>
  <c r="G65" i="2"/>
  <c r="F65" i="2" s="1"/>
  <c r="G29" i="2" l="1"/>
  <c r="G78" i="2"/>
  <c r="F78" i="2" s="1"/>
  <c r="F261" i="2" s="1"/>
  <c r="G80" i="2"/>
  <c r="G82" i="2"/>
  <c r="G89" i="2"/>
  <c r="F89" i="2" s="1"/>
  <c r="G95" i="2"/>
  <c r="F95" i="2" s="1"/>
  <c r="G101" i="2"/>
  <c r="F101" i="2" s="1"/>
  <c r="G197" i="2"/>
  <c r="H197" i="2"/>
  <c r="I197" i="2"/>
  <c r="I221" i="2"/>
  <c r="H221" i="2"/>
  <c r="G221" i="2"/>
  <c r="H215" i="2"/>
  <c r="I167" i="2"/>
  <c r="H167" i="2"/>
  <c r="G167" i="2"/>
  <c r="I161" i="2"/>
  <c r="H161" i="2"/>
  <c r="G161" i="2"/>
  <c r="H155" i="2"/>
  <c r="G155" i="2"/>
  <c r="I53" i="2"/>
  <c r="H53" i="2"/>
  <c r="G53" i="2"/>
  <c r="I47" i="2"/>
  <c r="H47" i="2"/>
  <c r="G47" i="2"/>
  <c r="I41" i="2"/>
  <c r="H41" i="2"/>
  <c r="G41" i="2"/>
  <c r="G35" i="2"/>
  <c r="H35" i="2"/>
  <c r="I35" i="2"/>
  <c r="I29" i="2"/>
  <c r="I11" i="2" l="1"/>
  <c r="F80" i="2"/>
  <c r="F263" i="2" s="1"/>
  <c r="G263" i="2"/>
  <c r="I191" i="2"/>
  <c r="F41" i="2"/>
  <c r="F197" i="2"/>
  <c r="F155" i="2"/>
  <c r="F215" i="2"/>
  <c r="F82" i="2"/>
  <c r="F265" i="2" s="1"/>
  <c r="G265" i="2"/>
  <c r="F53" i="2"/>
  <c r="F167" i="2"/>
  <c r="F35" i="2"/>
  <c r="F47" i="2"/>
  <c r="F161" i="2"/>
  <c r="F221" i="2"/>
  <c r="I119" i="2"/>
  <c r="G77" i="2"/>
  <c r="F77" i="2" s="1"/>
  <c r="G261" i="2"/>
  <c r="G119" i="2"/>
  <c r="H119" i="2"/>
  <c r="G191" i="2"/>
  <c r="H191" i="2"/>
  <c r="G11" i="2"/>
  <c r="I265" i="2"/>
  <c r="H265" i="2"/>
  <c r="H29" i="2"/>
  <c r="F29" i="2" s="1"/>
  <c r="I260" i="2" l="1"/>
  <c r="F191" i="2"/>
  <c r="F119" i="2"/>
  <c r="G260" i="2"/>
  <c r="H11" i="2"/>
  <c r="H260" i="2" s="1"/>
  <c r="F11" i="2" l="1"/>
  <c r="F260" i="2" s="1"/>
</calcChain>
</file>

<file path=xl/sharedStrings.xml><?xml version="1.0" encoding="utf-8"?>
<sst xmlns="http://schemas.openxmlformats.org/spreadsheetml/2006/main" count="474" uniqueCount="197">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</sst>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4" fillId="7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167" fontId="4" fillId="8" borderId="1" xfId="1" applyNumberFormat="1" applyFont="1" applyFill="1" applyBorder="1" applyAlignment="1">
      <alignment horizontal="center" vertical="center" wrapText="1"/>
    </xf>
    <xf numFmtId="167" fontId="4" fillId="9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3"/>
  <sheetViews>
    <sheetView tabSelected="1" view="pageBreakPreview" zoomScaleNormal="100" zoomScaleSheetLayoutView="100" workbookViewId="0">
      <selection activeCell="G279" sqref="G279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159" t="s">
        <v>191</v>
      </c>
      <c r="H1" s="159"/>
      <c r="I1" s="159"/>
      <c r="J1" s="159"/>
      <c r="K1" s="159"/>
      <c r="L1" s="159"/>
    </row>
    <row r="2" spans="1:53" ht="10.5" customHeight="1" x14ac:dyDescent="0.2">
      <c r="A2" s="31"/>
      <c r="B2" s="31"/>
      <c r="C2" s="31"/>
      <c r="D2" s="31"/>
      <c r="E2" s="31"/>
      <c r="F2" s="32"/>
      <c r="G2" s="159"/>
      <c r="H2" s="159"/>
      <c r="I2" s="159"/>
      <c r="J2" s="159"/>
      <c r="K2" s="159"/>
      <c r="L2" s="159"/>
    </row>
    <row r="3" spans="1:53" ht="21.75" customHeight="1" x14ac:dyDescent="0.2">
      <c r="A3" s="157" t="s">
        <v>78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53" ht="12" customHeight="1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53" ht="1.5" customHeight="1" x14ac:dyDescent="0.2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</row>
    <row r="6" spans="1:53" ht="21.75" customHeight="1" x14ac:dyDescent="0.2">
      <c r="A6" s="146" t="s">
        <v>48</v>
      </c>
      <c r="B6" s="146" t="s">
        <v>49</v>
      </c>
      <c r="C6" s="146" t="s">
        <v>50</v>
      </c>
      <c r="D6" s="146" t="s">
        <v>51</v>
      </c>
      <c r="E6" s="146" t="s">
        <v>52</v>
      </c>
      <c r="F6" s="146" t="s">
        <v>53</v>
      </c>
      <c r="G6" s="146" t="s">
        <v>77</v>
      </c>
      <c r="H6" s="149"/>
      <c r="I6" s="149"/>
      <c r="J6" s="149"/>
      <c r="K6" s="149"/>
      <c r="L6" s="149"/>
    </row>
    <row r="7" spans="1:53" ht="21.75" customHeight="1" x14ac:dyDescent="0.2">
      <c r="A7" s="147"/>
      <c r="B7" s="147"/>
      <c r="C7" s="147"/>
      <c r="D7" s="147"/>
      <c r="E7" s="147"/>
      <c r="F7" s="147"/>
      <c r="G7" s="148"/>
      <c r="H7" s="150"/>
      <c r="I7" s="150"/>
      <c r="J7" s="150"/>
      <c r="K7" s="150"/>
      <c r="L7" s="150"/>
    </row>
    <row r="8" spans="1:53" s="31" customFormat="1" ht="21.75" customHeight="1" x14ac:dyDescent="0.2">
      <c r="A8" s="147"/>
      <c r="B8" s="147"/>
      <c r="C8" s="147"/>
      <c r="D8" s="147"/>
      <c r="E8" s="147"/>
      <c r="F8" s="147"/>
      <c r="G8" s="146" t="s">
        <v>54</v>
      </c>
      <c r="H8" s="146" t="s">
        <v>71</v>
      </c>
      <c r="I8" s="146" t="s">
        <v>74</v>
      </c>
      <c r="J8" s="153" t="s">
        <v>107</v>
      </c>
      <c r="K8" s="151" t="s">
        <v>131</v>
      </c>
      <c r="L8" s="151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 x14ac:dyDescent="0.2">
      <c r="A9" s="148"/>
      <c r="B9" s="148"/>
      <c r="C9" s="148"/>
      <c r="D9" s="148"/>
      <c r="E9" s="148"/>
      <c r="F9" s="148"/>
      <c r="G9" s="147"/>
      <c r="H9" s="147"/>
      <c r="I9" s="147"/>
      <c r="J9" s="153"/>
      <c r="K9" s="152"/>
      <c r="L9" s="15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 x14ac:dyDescent="0.2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 x14ac:dyDescent="0.2">
      <c r="A11" s="108" t="s">
        <v>55</v>
      </c>
      <c r="B11" s="115" t="s">
        <v>80</v>
      </c>
      <c r="C11" s="108" t="s">
        <v>146</v>
      </c>
      <c r="D11" s="115" t="s">
        <v>154</v>
      </c>
      <c r="E11" s="25" t="s">
        <v>47</v>
      </c>
      <c r="F11" s="13">
        <f>G11+H11+I11+J11+K11+L11</f>
        <v>569848.31125999999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98967.611000000004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 x14ac:dyDescent="0.2">
      <c r="A12" s="109"/>
      <c r="B12" s="116"/>
      <c r="C12" s="109"/>
      <c r="D12" s="116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 x14ac:dyDescent="0.2">
      <c r="A13" s="109"/>
      <c r="B13" s="116"/>
      <c r="C13" s="109"/>
      <c r="D13" s="116"/>
      <c r="E13" s="25" t="s">
        <v>182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 x14ac:dyDescent="0.2">
      <c r="A14" s="109"/>
      <c r="B14" s="116"/>
      <c r="C14" s="109"/>
      <c r="D14" s="116"/>
      <c r="E14" s="25" t="s">
        <v>57</v>
      </c>
      <c r="F14" s="13">
        <f>G14+H14+I14+J14+K14+L14</f>
        <v>720.79367999999999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106.4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9"/>
      <c r="B15" s="116"/>
      <c r="C15" s="109"/>
      <c r="D15" s="116"/>
      <c r="E15" s="25" t="s">
        <v>58</v>
      </c>
      <c r="F15" s="13">
        <f t="shared" si="1"/>
        <v>568224.41758000001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98861.21100000001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 x14ac:dyDescent="0.2">
      <c r="A16" s="110"/>
      <c r="B16" s="117"/>
      <c r="C16" s="110"/>
      <c r="D16" s="117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 x14ac:dyDescent="0.2">
      <c r="A17" s="115" t="s">
        <v>60</v>
      </c>
      <c r="B17" s="126" t="s">
        <v>114</v>
      </c>
      <c r="C17" s="108" t="s">
        <v>187</v>
      </c>
      <c r="D17" s="115" t="s">
        <v>155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16"/>
      <c r="B18" s="127"/>
      <c r="C18" s="109"/>
      <c r="D18" s="116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 x14ac:dyDescent="0.2">
      <c r="A19" s="116"/>
      <c r="B19" s="127"/>
      <c r="C19" s="109"/>
      <c r="D19" s="116"/>
      <c r="E19" s="25" t="s">
        <v>182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 x14ac:dyDescent="0.2">
      <c r="A20" s="116"/>
      <c r="B20" s="127"/>
      <c r="C20" s="109"/>
      <c r="D20" s="116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 x14ac:dyDescent="0.2">
      <c r="A21" s="116"/>
      <c r="B21" s="127"/>
      <c r="C21" s="109"/>
      <c r="D21" s="116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 x14ac:dyDescent="0.2">
      <c r="A22" s="117"/>
      <c r="B22" s="128"/>
      <c r="C22" s="110"/>
      <c r="D22" s="117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15" t="s">
        <v>61</v>
      </c>
      <c r="B23" s="126" t="s">
        <v>125</v>
      </c>
      <c r="C23" s="108" t="s">
        <v>106</v>
      </c>
      <c r="D23" s="115" t="s">
        <v>156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16"/>
      <c r="B24" s="127"/>
      <c r="C24" s="109"/>
      <c r="D24" s="116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 x14ac:dyDescent="0.2">
      <c r="A25" s="116"/>
      <c r="B25" s="127"/>
      <c r="C25" s="109"/>
      <c r="D25" s="116"/>
      <c r="E25" s="25" t="s">
        <v>182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 x14ac:dyDescent="0.2">
      <c r="A26" s="116"/>
      <c r="B26" s="127"/>
      <c r="C26" s="109"/>
      <c r="D26" s="116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16"/>
      <c r="B27" s="127"/>
      <c r="C27" s="109"/>
      <c r="D27" s="116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17"/>
      <c r="B28" s="128"/>
      <c r="C28" s="110"/>
      <c r="D28" s="117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 x14ac:dyDescent="0.2">
      <c r="A29" s="115" t="s">
        <v>62</v>
      </c>
      <c r="B29" s="126" t="s">
        <v>124</v>
      </c>
      <c r="C29" s="108" t="s">
        <v>147</v>
      </c>
      <c r="D29" s="115" t="s">
        <v>157</v>
      </c>
      <c r="E29" s="25" t="s">
        <v>47</v>
      </c>
      <c r="F29" s="13">
        <f t="shared" ref="F29:F34" si="16">G29+H29+I29+J29+K29+L29</f>
        <v>26693.795999999998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4879.5810000000001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 x14ac:dyDescent="0.2">
      <c r="A30" s="116"/>
      <c r="B30" s="127"/>
      <c r="C30" s="109"/>
      <c r="D30" s="116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 x14ac:dyDescent="0.2">
      <c r="A31" s="116"/>
      <c r="B31" s="127"/>
      <c r="C31" s="109"/>
      <c r="D31" s="116"/>
      <c r="E31" s="25" t="s">
        <v>182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 x14ac:dyDescent="0.2">
      <c r="A32" s="116"/>
      <c r="B32" s="127"/>
      <c r="C32" s="109"/>
      <c r="D32" s="116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16"/>
      <c r="B33" s="127"/>
      <c r="C33" s="109"/>
      <c r="D33" s="116"/>
      <c r="E33" s="18" t="s">
        <v>58</v>
      </c>
      <c r="F33" s="13">
        <f t="shared" si="16"/>
        <v>26693.795999999998</v>
      </c>
      <c r="G33" s="17">
        <v>3457.873</v>
      </c>
      <c r="H33" s="17">
        <f>3701.528</f>
        <v>3701.5279999999998</v>
      </c>
      <c r="I33" s="16">
        <v>4437.5780000000004</v>
      </c>
      <c r="J33" s="76">
        <f>4943.671-64.09</f>
        <v>4879.5810000000001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 x14ac:dyDescent="0.2">
      <c r="A34" s="117"/>
      <c r="B34" s="128"/>
      <c r="C34" s="110"/>
      <c r="D34" s="117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 x14ac:dyDescent="0.2">
      <c r="A35" s="115" t="s">
        <v>63</v>
      </c>
      <c r="B35" s="126" t="s">
        <v>115</v>
      </c>
      <c r="C35" s="108" t="s">
        <v>148</v>
      </c>
      <c r="D35" s="115" t="s">
        <v>158</v>
      </c>
      <c r="E35" s="25" t="s">
        <v>47</v>
      </c>
      <c r="F35" s="13">
        <f t="shared" ref="F35:F40" si="19">G35+H35+I35+J35+K35+L35</f>
        <v>378574.66200000001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66711.611000000004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 x14ac:dyDescent="0.2">
      <c r="A36" s="116"/>
      <c r="B36" s="127"/>
      <c r="C36" s="109"/>
      <c r="D36" s="116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 x14ac:dyDescent="0.2">
      <c r="A37" s="116"/>
      <c r="B37" s="127"/>
      <c r="C37" s="109"/>
      <c r="D37" s="116"/>
      <c r="E37" s="25" t="s">
        <v>182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 x14ac:dyDescent="0.2">
      <c r="A38" s="116"/>
      <c r="B38" s="127"/>
      <c r="C38" s="109"/>
      <c r="D38" s="116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16"/>
      <c r="B39" s="127"/>
      <c r="C39" s="109"/>
      <c r="D39" s="116"/>
      <c r="E39" s="25" t="s">
        <v>58</v>
      </c>
      <c r="F39" s="13">
        <f t="shared" si="19"/>
        <v>378574.66200000001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63">
        <f>66706.336-626.309+671.444-39.86</f>
        <v>66711.611000000004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 x14ac:dyDescent="0.2">
      <c r="A40" s="117"/>
      <c r="B40" s="128"/>
      <c r="C40" s="110"/>
      <c r="D40" s="117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 x14ac:dyDescent="0.2">
      <c r="A41" s="115" t="s">
        <v>75</v>
      </c>
      <c r="B41" s="126" t="s">
        <v>116</v>
      </c>
      <c r="C41" s="108" t="s">
        <v>149</v>
      </c>
      <c r="D41" s="115" t="s">
        <v>159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 x14ac:dyDescent="0.2">
      <c r="A42" s="116"/>
      <c r="B42" s="127"/>
      <c r="C42" s="109"/>
      <c r="D42" s="116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 x14ac:dyDescent="0.2">
      <c r="A43" s="116"/>
      <c r="B43" s="127"/>
      <c r="C43" s="109"/>
      <c r="D43" s="116"/>
      <c r="E43" s="25" t="s">
        <v>182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 x14ac:dyDescent="0.2">
      <c r="A44" s="116"/>
      <c r="B44" s="127"/>
      <c r="C44" s="109"/>
      <c r="D44" s="116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16"/>
      <c r="B45" s="127"/>
      <c r="C45" s="109"/>
      <c r="D45" s="116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 x14ac:dyDescent="0.2">
      <c r="A46" s="117"/>
      <c r="B46" s="128"/>
      <c r="C46" s="110"/>
      <c r="D46" s="117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 x14ac:dyDescent="0.2">
      <c r="A47" s="115" t="s">
        <v>99</v>
      </c>
      <c r="B47" s="126" t="s">
        <v>117</v>
      </c>
      <c r="C47" s="108" t="s">
        <v>150</v>
      </c>
      <c r="D47" s="115" t="s">
        <v>160</v>
      </c>
      <c r="E47" s="25" t="s">
        <v>47</v>
      </c>
      <c r="F47" s="13">
        <f t="shared" ref="F47:F52" si="25">G47+H47+I47+J47+K47+L47</f>
        <v>60218.175999999992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10752.234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 x14ac:dyDescent="0.2">
      <c r="A48" s="116"/>
      <c r="B48" s="127"/>
      <c r="C48" s="109"/>
      <c r="D48" s="116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 x14ac:dyDescent="0.2">
      <c r="A49" s="116"/>
      <c r="B49" s="127"/>
      <c r="C49" s="109"/>
      <c r="D49" s="116"/>
      <c r="E49" s="25" t="s">
        <v>182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 x14ac:dyDescent="0.2">
      <c r="A50" s="116"/>
      <c r="B50" s="127"/>
      <c r="C50" s="109"/>
      <c r="D50" s="116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16"/>
      <c r="B51" s="127"/>
      <c r="C51" s="109"/>
      <c r="D51" s="116"/>
      <c r="E51" s="25" t="s">
        <v>58</v>
      </c>
      <c r="F51" s="13">
        <f t="shared" si="25"/>
        <v>60218.175999999992</v>
      </c>
      <c r="G51" s="17">
        <v>8545.7039999999997</v>
      </c>
      <c r="H51" s="17">
        <v>8961.1419999999998</v>
      </c>
      <c r="I51" s="17">
        <v>9687.23</v>
      </c>
      <c r="J51" s="76">
        <f>10700.504+209.85-158.12</f>
        <v>10752.234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 x14ac:dyDescent="0.2">
      <c r="A52" s="117"/>
      <c r="B52" s="128"/>
      <c r="C52" s="110"/>
      <c r="D52" s="117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 x14ac:dyDescent="0.2">
      <c r="A53" s="115" t="s">
        <v>103</v>
      </c>
      <c r="B53" s="126" t="s">
        <v>91</v>
      </c>
      <c r="C53" s="108" t="s">
        <v>150</v>
      </c>
      <c r="D53" s="115" t="s">
        <v>159</v>
      </c>
      <c r="E53" s="25" t="s">
        <v>47</v>
      </c>
      <c r="F53" s="13">
        <f t="shared" ref="F53:F59" si="28">G53+H53+I53+J53+K53+L53</f>
        <v>673.26210000000003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106.4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 x14ac:dyDescent="0.2">
      <c r="A54" s="116"/>
      <c r="B54" s="127"/>
      <c r="C54" s="109"/>
      <c r="D54" s="116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 x14ac:dyDescent="0.2">
      <c r="A55" s="116"/>
      <c r="B55" s="127"/>
      <c r="C55" s="109"/>
      <c r="D55" s="116"/>
      <c r="E55" s="25" t="s">
        <v>182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 x14ac:dyDescent="0.2">
      <c r="A56" s="116"/>
      <c r="B56" s="127"/>
      <c r="C56" s="109"/>
      <c r="D56" s="116"/>
      <c r="E56" s="25" t="s">
        <v>57</v>
      </c>
      <c r="F56" s="13">
        <f>G56+H56+I56+J56+K56+L56</f>
        <v>673.26210000000003</v>
      </c>
      <c r="G56" s="17">
        <v>122.6371</v>
      </c>
      <c r="H56" s="17">
        <v>116.25</v>
      </c>
      <c r="I56" s="75">
        <f>111.975</f>
        <v>111.97499999999999</v>
      </c>
      <c r="J56" s="163">
        <f>108-1.6</f>
        <v>106.4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16"/>
      <c r="B57" s="127"/>
      <c r="C57" s="109"/>
      <c r="D57" s="116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 x14ac:dyDescent="0.2">
      <c r="A58" s="117"/>
      <c r="B58" s="128"/>
      <c r="C58" s="110"/>
      <c r="D58" s="117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 x14ac:dyDescent="0.2">
      <c r="A59" s="115" t="s">
        <v>133</v>
      </c>
      <c r="B59" s="126" t="s">
        <v>135</v>
      </c>
      <c r="C59" s="113">
        <v>2023</v>
      </c>
      <c r="D59" s="118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 x14ac:dyDescent="0.2">
      <c r="A60" s="116"/>
      <c r="B60" s="127"/>
      <c r="C60" s="123"/>
      <c r="D60" s="119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 x14ac:dyDescent="0.2">
      <c r="A61" s="116"/>
      <c r="B61" s="127"/>
      <c r="C61" s="123"/>
      <c r="D61" s="119"/>
      <c r="E61" s="25" t="s">
        <v>182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 x14ac:dyDescent="0.2">
      <c r="A62" s="116"/>
      <c r="B62" s="127"/>
      <c r="C62" s="123"/>
      <c r="D62" s="119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16"/>
      <c r="B63" s="127"/>
      <c r="C63" s="123"/>
      <c r="D63" s="119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 x14ac:dyDescent="0.2">
      <c r="A64" s="117"/>
      <c r="B64" s="128"/>
      <c r="C64" s="114"/>
      <c r="D64" s="120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 x14ac:dyDescent="0.2">
      <c r="A65" s="115" t="s">
        <v>64</v>
      </c>
      <c r="B65" s="115" t="s">
        <v>81</v>
      </c>
      <c r="C65" s="108" t="s">
        <v>151</v>
      </c>
      <c r="D65" s="118" t="s">
        <v>161</v>
      </c>
      <c r="E65" s="25" t="s">
        <v>47</v>
      </c>
      <c r="F65" s="13">
        <f t="shared" si="32"/>
        <v>993.55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139.15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 x14ac:dyDescent="0.2">
      <c r="A66" s="116"/>
      <c r="B66" s="116"/>
      <c r="C66" s="109"/>
      <c r="D66" s="119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 x14ac:dyDescent="0.2">
      <c r="A67" s="116"/>
      <c r="B67" s="116"/>
      <c r="C67" s="109"/>
      <c r="D67" s="119"/>
      <c r="E67" s="25" t="s">
        <v>182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 x14ac:dyDescent="0.2">
      <c r="A68" s="116"/>
      <c r="B68" s="116"/>
      <c r="C68" s="109"/>
      <c r="D68" s="119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16"/>
      <c r="B69" s="116"/>
      <c r="C69" s="109"/>
      <c r="D69" s="119"/>
      <c r="E69" s="25" t="s">
        <v>58</v>
      </c>
      <c r="F69" s="13">
        <f t="shared" si="32"/>
        <v>993.55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139.15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 x14ac:dyDescent="0.2">
      <c r="A70" s="117"/>
      <c r="B70" s="117"/>
      <c r="C70" s="110"/>
      <c r="D70" s="120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 x14ac:dyDescent="0.2">
      <c r="A71" s="115" t="s">
        <v>22</v>
      </c>
      <c r="B71" s="126" t="s">
        <v>110</v>
      </c>
      <c r="C71" s="108" t="s">
        <v>151</v>
      </c>
      <c r="D71" s="118" t="s">
        <v>161</v>
      </c>
      <c r="E71" s="25" t="s">
        <v>47</v>
      </c>
      <c r="F71" s="13">
        <f t="shared" ref="F71:F76" si="40">G71+H71+I71+J71+K71+L71</f>
        <v>993.55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139.15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 x14ac:dyDescent="0.2">
      <c r="A72" s="116"/>
      <c r="B72" s="127"/>
      <c r="C72" s="109"/>
      <c r="D72" s="119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 x14ac:dyDescent="0.2">
      <c r="A73" s="116"/>
      <c r="B73" s="127"/>
      <c r="C73" s="109"/>
      <c r="D73" s="119"/>
      <c r="E73" s="25" t="s">
        <v>182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 x14ac:dyDescent="0.2">
      <c r="A74" s="116"/>
      <c r="B74" s="127"/>
      <c r="C74" s="109"/>
      <c r="D74" s="119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16"/>
      <c r="B75" s="127"/>
      <c r="C75" s="109"/>
      <c r="D75" s="119"/>
      <c r="E75" s="25" t="s">
        <v>58</v>
      </c>
      <c r="F75" s="13">
        <f t="shared" si="40"/>
        <v>993.55</v>
      </c>
      <c r="G75" s="17">
        <v>200</v>
      </c>
      <c r="H75" s="16">
        <v>200</v>
      </c>
      <c r="I75" s="16">
        <f>200-29.4</f>
        <v>170.6</v>
      </c>
      <c r="J75" s="97">
        <f>283.8-111-33.65</f>
        <v>139.15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 x14ac:dyDescent="0.2">
      <c r="A76" s="117"/>
      <c r="B76" s="128"/>
      <c r="C76" s="110"/>
      <c r="D76" s="120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 x14ac:dyDescent="0.2">
      <c r="A77" s="115" t="s">
        <v>65</v>
      </c>
      <c r="B77" s="115" t="s">
        <v>82</v>
      </c>
      <c r="C77" s="108" t="s">
        <v>146</v>
      </c>
      <c r="D77" s="115" t="s">
        <v>162</v>
      </c>
      <c r="E77" s="19" t="s">
        <v>47</v>
      </c>
      <c r="F77" s="13">
        <f t="shared" ref="F77:F82" si="42">G77+H77+I77+J77+K77+L77</f>
        <v>184126.10862000001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35052.640370000001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 x14ac:dyDescent="0.2">
      <c r="A78" s="116"/>
      <c r="B78" s="116"/>
      <c r="C78" s="109"/>
      <c r="D78" s="116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 x14ac:dyDescent="0.2">
      <c r="A79" s="116"/>
      <c r="B79" s="116"/>
      <c r="C79" s="109"/>
      <c r="D79" s="116"/>
      <c r="E79" s="25" t="s">
        <v>182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 x14ac:dyDescent="0.2">
      <c r="A80" s="116"/>
      <c r="B80" s="116"/>
      <c r="C80" s="109"/>
      <c r="D80" s="116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16"/>
      <c r="B81" s="116"/>
      <c r="C81" s="109"/>
      <c r="D81" s="116"/>
      <c r="E81" s="19" t="s">
        <v>58</v>
      </c>
      <c r="F81" s="13">
        <f t="shared" si="42"/>
        <v>183244.10862000001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34170.640370000001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 x14ac:dyDescent="0.2">
      <c r="A82" s="117"/>
      <c r="B82" s="117"/>
      <c r="C82" s="110"/>
      <c r="D82" s="116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 x14ac:dyDescent="0.2">
      <c r="A83" s="115" t="s">
        <v>66</v>
      </c>
      <c r="B83" s="126" t="s">
        <v>118</v>
      </c>
      <c r="C83" s="108" t="s">
        <v>106</v>
      </c>
      <c r="D83" s="129" t="s">
        <v>163</v>
      </c>
      <c r="E83" s="19" t="s">
        <v>47</v>
      </c>
      <c r="F83" s="13">
        <f t="shared" ref="F83:F88" si="48">G83+H83+I83+J83+K83+L83</f>
        <v>2909.7860000000001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775.15000000000009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 x14ac:dyDescent="0.2">
      <c r="A84" s="116"/>
      <c r="B84" s="127"/>
      <c r="C84" s="109"/>
      <c r="D84" s="130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 x14ac:dyDescent="0.2">
      <c r="A85" s="116"/>
      <c r="B85" s="127"/>
      <c r="C85" s="109"/>
      <c r="D85" s="130"/>
      <c r="E85" s="25" t="s">
        <v>182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 x14ac:dyDescent="0.2">
      <c r="A86" s="116"/>
      <c r="B86" s="127"/>
      <c r="C86" s="109"/>
      <c r="D86" s="130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16"/>
      <c r="B87" s="127"/>
      <c r="C87" s="109"/>
      <c r="D87" s="130"/>
      <c r="E87" s="19" t="s">
        <v>58</v>
      </c>
      <c r="F87" s="13">
        <f t="shared" si="48"/>
        <v>2909.7860000000001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362.23-50.91+357.8+106.03</f>
        <v>775.15000000000009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 x14ac:dyDescent="0.2">
      <c r="A88" s="117"/>
      <c r="B88" s="128"/>
      <c r="C88" s="110"/>
      <c r="D88" s="131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 x14ac:dyDescent="0.2">
      <c r="A89" s="115" t="s">
        <v>2</v>
      </c>
      <c r="B89" s="126" t="s">
        <v>119</v>
      </c>
      <c r="C89" s="108" t="s">
        <v>146</v>
      </c>
      <c r="D89" s="129" t="s">
        <v>164</v>
      </c>
      <c r="E89" s="19" t="s">
        <v>47</v>
      </c>
      <c r="F89" s="13">
        <f t="shared" ref="F89:F94" si="51">G89+H89+I89+J89+K89+L89</f>
        <v>99696.736000000004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18826.055000000004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 x14ac:dyDescent="0.2">
      <c r="A90" s="116"/>
      <c r="B90" s="127"/>
      <c r="C90" s="109"/>
      <c r="D90" s="130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 x14ac:dyDescent="0.2">
      <c r="A91" s="116"/>
      <c r="B91" s="127"/>
      <c r="C91" s="109"/>
      <c r="D91" s="130"/>
      <c r="E91" s="25" t="s">
        <v>182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 x14ac:dyDescent="0.2">
      <c r="A92" s="116"/>
      <c r="B92" s="127"/>
      <c r="C92" s="109"/>
      <c r="D92" s="130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16"/>
      <c r="B93" s="127"/>
      <c r="C93" s="109"/>
      <c r="D93" s="130"/>
      <c r="E93" s="19" t="s">
        <v>58</v>
      </c>
      <c r="F93" s="13">
        <f t="shared" si="51"/>
        <v>99696.736000000004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3">
        <f>18457.231-50+282.366-357.8-106.03+600.288</f>
        <v>18826.055000000004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 x14ac:dyDescent="0.2">
      <c r="A94" s="117"/>
      <c r="B94" s="128"/>
      <c r="C94" s="110"/>
      <c r="D94" s="131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 x14ac:dyDescent="0.2">
      <c r="A95" s="115" t="s">
        <v>67</v>
      </c>
      <c r="B95" s="126" t="s">
        <v>120</v>
      </c>
      <c r="C95" s="108" t="s">
        <v>150</v>
      </c>
      <c r="D95" s="129" t="s">
        <v>165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 x14ac:dyDescent="0.2">
      <c r="A96" s="116"/>
      <c r="B96" s="127"/>
      <c r="C96" s="109"/>
      <c r="D96" s="130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 x14ac:dyDescent="0.2">
      <c r="A97" s="116"/>
      <c r="B97" s="127"/>
      <c r="C97" s="109"/>
      <c r="D97" s="130"/>
      <c r="E97" s="25" t="s">
        <v>182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 x14ac:dyDescent="0.2">
      <c r="A98" s="116"/>
      <c r="B98" s="127"/>
      <c r="C98" s="109"/>
      <c r="D98" s="130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16"/>
      <c r="B99" s="127"/>
      <c r="C99" s="109"/>
      <c r="D99" s="130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 x14ac:dyDescent="0.2">
      <c r="A100" s="117"/>
      <c r="B100" s="128"/>
      <c r="C100" s="110"/>
      <c r="D100" s="131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 x14ac:dyDescent="0.2">
      <c r="A101" s="115" t="s">
        <v>93</v>
      </c>
      <c r="B101" s="126" t="s">
        <v>121</v>
      </c>
      <c r="C101" s="108" t="s">
        <v>146</v>
      </c>
      <c r="D101" s="129" t="s">
        <v>166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 x14ac:dyDescent="0.2">
      <c r="A102" s="116"/>
      <c r="B102" s="127"/>
      <c r="C102" s="109"/>
      <c r="D102" s="130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 x14ac:dyDescent="0.2">
      <c r="A103" s="116"/>
      <c r="B103" s="127"/>
      <c r="C103" s="109"/>
      <c r="D103" s="130"/>
      <c r="E103" s="25" t="s">
        <v>182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 x14ac:dyDescent="0.2">
      <c r="A104" s="116"/>
      <c r="B104" s="127"/>
      <c r="C104" s="109"/>
      <c r="D104" s="130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16"/>
      <c r="B105" s="127"/>
      <c r="C105" s="109"/>
      <c r="D105" s="130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 x14ac:dyDescent="0.2">
      <c r="A106" s="117"/>
      <c r="B106" s="128"/>
      <c r="C106" s="110"/>
      <c r="D106" s="131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 x14ac:dyDescent="0.2">
      <c r="A107" s="132" t="s">
        <v>126</v>
      </c>
      <c r="B107" s="126" t="s">
        <v>127</v>
      </c>
      <c r="C107" s="108" t="s">
        <v>138</v>
      </c>
      <c r="D107" s="129" t="s">
        <v>183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16"/>
      <c r="B108" s="127"/>
      <c r="C108" s="109"/>
      <c r="D108" s="130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 x14ac:dyDescent="0.2">
      <c r="A109" s="116"/>
      <c r="B109" s="127"/>
      <c r="C109" s="109"/>
      <c r="D109" s="130"/>
      <c r="E109" s="25" t="s">
        <v>182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 x14ac:dyDescent="0.2">
      <c r="A110" s="116"/>
      <c r="B110" s="127"/>
      <c r="C110" s="109"/>
      <c r="D110" s="130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16"/>
      <c r="B111" s="127"/>
      <c r="C111" s="109"/>
      <c r="D111" s="130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17"/>
      <c r="B112" s="128"/>
      <c r="C112" s="110"/>
      <c r="D112" s="131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32" t="s">
        <v>185</v>
      </c>
      <c r="B113" s="126" t="s">
        <v>186</v>
      </c>
      <c r="C113" s="108">
        <v>2024</v>
      </c>
      <c r="D113" s="129" t="s">
        <v>166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 x14ac:dyDescent="0.2">
      <c r="A114" s="116"/>
      <c r="B114" s="127"/>
      <c r="C114" s="109"/>
      <c r="D114" s="130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 x14ac:dyDescent="0.2">
      <c r="A115" s="116"/>
      <c r="B115" s="127"/>
      <c r="C115" s="109"/>
      <c r="D115" s="130"/>
      <c r="E115" s="25" t="s">
        <v>182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 x14ac:dyDescent="0.2">
      <c r="A116" s="116"/>
      <c r="B116" s="127"/>
      <c r="C116" s="109"/>
      <c r="D116" s="130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 x14ac:dyDescent="0.2">
      <c r="A117" s="116"/>
      <c r="B117" s="127"/>
      <c r="C117" s="109"/>
      <c r="D117" s="130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 x14ac:dyDescent="0.2">
      <c r="A118" s="117"/>
      <c r="B118" s="128"/>
      <c r="C118" s="110"/>
      <c r="D118" s="131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 x14ac:dyDescent="0.2">
      <c r="A119" s="118" t="s">
        <v>68</v>
      </c>
      <c r="B119" s="118" t="s">
        <v>84</v>
      </c>
      <c r="C119" s="108" t="s">
        <v>146</v>
      </c>
      <c r="D119" s="118" t="s">
        <v>161</v>
      </c>
      <c r="E119" s="26" t="s">
        <v>47</v>
      </c>
      <c r="F119" s="13">
        <f t="shared" ref="F119:F124" si="67">G119+H119+I119+J119+K119+L119</f>
        <v>424925.85016000003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73858.805310000011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 x14ac:dyDescent="0.2">
      <c r="A120" s="119"/>
      <c r="B120" s="119"/>
      <c r="C120" s="109"/>
      <c r="D120" s="119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 x14ac:dyDescent="0.2">
      <c r="A121" s="119"/>
      <c r="B121" s="119"/>
      <c r="C121" s="109"/>
      <c r="D121" s="119"/>
      <c r="E121" s="25" t="s">
        <v>182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 x14ac:dyDescent="0.2">
      <c r="A122" s="119"/>
      <c r="B122" s="119"/>
      <c r="C122" s="109"/>
      <c r="D122" s="119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9"/>
      <c r="B123" s="119"/>
      <c r="C123" s="109"/>
      <c r="D123" s="119"/>
      <c r="E123" s="26" t="s">
        <v>58</v>
      </c>
      <c r="F123" s="13">
        <f>G123+H123+I123+J123+K123+L123</f>
        <v>418536.62927000003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73537.594530000017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 x14ac:dyDescent="0.2">
      <c r="A124" s="120"/>
      <c r="B124" s="120"/>
      <c r="C124" s="110"/>
      <c r="D124" s="120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 x14ac:dyDescent="0.2">
      <c r="A125" s="118" t="s">
        <v>69</v>
      </c>
      <c r="B125" s="160" t="s">
        <v>100</v>
      </c>
      <c r="C125" s="108" t="s">
        <v>151</v>
      </c>
      <c r="D125" s="102" t="s">
        <v>167</v>
      </c>
      <c r="E125" s="26" t="s">
        <v>47</v>
      </c>
      <c r="F125" s="13">
        <f t="shared" ref="F125:F130" si="76">G125+H125+I125+J125+K125+L125</f>
        <v>59272.803499999995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8264.33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 x14ac:dyDescent="0.2">
      <c r="A126" s="119"/>
      <c r="B126" s="161"/>
      <c r="C126" s="109"/>
      <c r="D126" s="124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 x14ac:dyDescent="0.2">
      <c r="A127" s="119"/>
      <c r="B127" s="161"/>
      <c r="C127" s="109"/>
      <c r="D127" s="124"/>
      <c r="E127" s="25" t="s">
        <v>182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 x14ac:dyDescent="0.2">
      <c r="A128" s="119"/>
      <c r="B128" s="161"/>
      <c r="C128" s="109"/>
      <c r="D128" s="124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9"/>
      <c r="B129" s="161"/>
      <c r="C129" s="109"/>
      <c r="D129" s="124"/>
      <c r="E129" s="26" t="s">
        <v>58</v>
      </c>
      <c r="F129" s="13">
        <f t="shared" si="76"/>
        <v>59272.803499999995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76">
        <f>5937.54+220+1046.5+452.54+607.75</f>
        <v>8264.33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 x14ac:dyDescent="0.2">
      <c r="A130" s="120"/>
      <c r="B130" s="162"/>
      <c r="C130" s="110"/>
      <c r="D130" s="125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 x14ac:dyDescent="0.2">
      <c r="A131" s="118" t="s">
        <v>70</v>
      </c>
      <c r="B131" s="105" t="s">
        <v>177</v>
      </c>
      <c r="C131" s="108" t="s">
        <v>152</v>
      </c>
      <c r="D131" s="102" t="s">
        <v>168</v>
      </c>
      <c r="E131" s="26" t="s">
        <v>47</v>
      </c>
      <c r="F131" s="13">
        <f t="shared" ref="F131:F136" si="78">G131+H131+I131+J131+K131+L131</f>
        <v>2170.7509100000002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202.14999999999998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 x14ac:dyDescent="0.2">
      <c r="A132" s="119"/>
      <c r="B132" s="121"/>
      <c r="C132" s="109"/>
      <c r="D132" s="124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 x14ac:dyDescent="0.2">
      <c r="A133" s="119"/>
      <c r="B133" s="121"/>
      <c r="C133" s="109"/>
      <c r="D133" s="124"/>
      <c r="E133" s="25" t="s">
        <v>182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 x14ac:dyDescent="0.2">
      <c r="A134" s="119"/>
      <c r="B134" s="121"/>
      <c r="C134" s="109"/>
      <c r="D134" s="124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9"/>
      <c r="B135" s="121"/>
      <c r="C135" s="109"/>
      <c r="D135" s="124"/>
      <c r="E135" s="26" t="s">
        <v>58</v>
      </c>
      <c r="F135" s="13">
        <f t="shared" si="78"/>
        <v>2170.7509100000002</v>
      </c>
      <c r="G135" s="17">
        <v>200</v>
      </c>
      <c r="H135" s="16">
        <v>713</v>
      </c>
      <c r="I135" s="17">
        <f>276.60091</f>
        <v>276.60091</v>
      </c>
      <c r="J135" s="76">
        <f>325.2-109-14.05</f>
        <v>202.14999999999998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 x14ac:dyDescent="0.2">
      <c r="A136" s="120"/>
      <c r="B136" s="122"/>
      <c r="C136" s="110"/>
      <c r="D136" s="125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 x14ac:dyDescent="0.2">
      <c r="A137" s="118" t="s">
        <v>76</v>
      </c>
      <c r="B137" s="105" t="s">
        <v>102</v>
      </c>
      <c r="C137" s="108" t="s">
        <v>153</v>
      </c>
      <c r="D137" s="102" t="s">
        <v>169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 x14ac:dyDescent="0.2">
      <c r="A138" s="119"/>
      <c r="B138" s="121"/>
      <c r="C138" s="109"/>
      <c r="D138" s="124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 x14ac:dyDescent="0.2">
      <c r="A139" s="119"/>
      <c r="B139" s="121"/>
      <c r="C139" s="109"/>
      <c r="D139" s="124"/>
      <c r="E139" s="25" t="s">
        <v>182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 x14ac:dyDescent="0.2">
      <c r="A140" s="119"/>
      <c r="B140" s="121"/>
      <c r="C140" s="109"/>
      <c r="D140" s="124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9"/>
      <c r="B141" s="121"/>
      <c r="C141" s="109"/>
      <c r="D141" s="124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 x14ac:dyDescent="0.2">
      <c r="A142" s="120"/>
      <c r="B142" s="122"/>
      <c r="C142" s="110"/>
      <c r="D142" s="125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 x14ac:dyDescent="0.2">
      <c r="A143" s="118" t="s">
        <v>97</v>
      </c>
      <c r="B143" s="105" t="s">
        <v>101</v>
      </c>
      <c r="C143" s="108" t="s">
        <v>188</v>
      </c>
      <c r="D143" s="102" t="s">
        <v>170</v>
      </c>
      <c r="E143" s="26" t="s">
        <v>47</v>
      </c>
      <c r="F143" s="13">
        <f t="shared" ref="F143:F148" si="82">G143+H143+I143+J143+K143+L143</f>
        <v>5883.326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1872.261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 x14ac:dyDescent="0.2">
      <c r="A144" s="119"/>
      <c r="B144" s="121"/>
      <c r="C144" s="109"/>
      <c r="D144" s="124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 x14ac:dyDescent="0.2">
      <c r="A145" s="119"/>
      <c r="B145" s="121"/>
      <c r="C145" s="109"/>
      <c r="D145" s="124"/>
      <c r="E145" s="25" t="s">
        <v>182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 x14ac:dyDescent="0.2">
      <c r="A146" s="119"/>
      <c r="B146" s="121"/>
      <c r="C146" s="109"/>
      <c r="D146" s="124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 x14ac:dyDescent="0.2">
      <c r="A147" s="119"/>
      <c r="B147" s="121"/>
      <c r="C147" s="109"/>
      <c r="D147" s="124"/>
      <c r="E147" s="26" t="s">
        <v>58</v>
      </c>
      <c r="F147" s="13">
        <f t="shared" si="82"/>
        <v>5883.326</v>
      </c>
      <c r="G147" s="17">
        <v>3949.9850000000001</v>
      </c>
      <c r="H147" s="16">
        <v>0</v>
      </c>
      <c r="I147" s="16">
        <v>61.08</v>
      </c>
      <c r="J147" s="17">
        <f>878.261+200+494+300</f>
        <v>1872.261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 x14ac:dyDescent="0.2">
      <c r="A148" s="120"/>
      <c r="B148" s="122"/>
      <c r="C148" s="110"/>
      <c r="D148" s="125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 x14ac:dyDescent="0.2">
      <c r="A149" s="118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 x14ac:dyDescent="0.2">
      <c r="A150" s="119"/>
      <c r="B150" s="121"/>
      <c r="C150" s="109"/>
      <c r="D150" s="124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 x14ac:dyDescent="0.2">
      <c r="A151" s="119"/>
      <c r="B151" s="121"/>
      <c r="C151" s="109"/>
      <c r="D151" s="124"/>
      <c r="E151" s="25" t="s">
        <v>182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 x14ac:dyDescent="0.2">
      <c r="A152" s="119"/>
      <c r="B152" s="121"/>
      <c r="C152" s="109"/>
      <c r="D152" s="124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 x14ac:dyDescent="0.2">
      <c r="A153" s="119"/>
      <c r="B153" s="121"/>
      <c r="C153" s="109"/>
      <c r="D153" s="124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 x14ac:dyDescent="0.2">
      <c r="A154" s="120"/>
      <c r="B154" s="122"/>
      <c r="C154" s="110"/>
      <c r="D154" s="125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 x14ac:dyDescent="0.2">
      <c r="A155" s="118" t="s">
        <v>95</v>
      </c>
      <c r="B155" s="156" t="s">
        <v>122</v>
      </c>
      <c r="C155" s="108" t="s">
        <v>146</v>
      </c>
      <c r="D155" s="102" t="s">
        <v>172</v>
      </c>
      <c r="E155" s="26" t="s">
        <v>47</v>
      </c>
      <c r="F155" s="13">
        <f t="shared" ref="F155:F160" si="86">G155+H155+I155+J155+K155+L155</f>
        <v>124293.43999999999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22310.907999999999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 x14ac:dyDescent="0.2">
      <c r="A156" s="119"/>
      <c r="B156" s="154"/>
      <c r="C156" s="109"/>
      <c r="D156" s="124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 x14ac:dyDescent="0.2">
      <c r="A157" s="119"/>
      <c r="B157" s="154"/>
      <c r="C157" s="109"/>
      <c r="D157" s="124"/>
      <c r="E157" s="25" t="s">
        <v>182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 x14ac:dyDescent="0.2">
      <c r="A158" s="119"/>
      <c r="B158" s="154"/>
      <c r="C158" s="109"/>
      <c r="D158" s="124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9"/>
      <c r="B159" s="154"/>
      <c r="C159" s="109"/>
      <c r="D159" s="124"/>
      <c r="E159" s="26" t="s">
        <v>58</v>
      </c>
      <c r="F159" s="13">
        <f t="shared" si="86"/>
        <v>124293.43999999999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76">
        <f>22364.708+45-98.8</f>
        <v>22310.907999999999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 x14ac:dyDescent="0.2">
      <c r="A160" s="120"/>
      <c r="B160" s="155"/>
      <c r="C160" s="110"/>
      <c r="D160" s="125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 x14ac:dyDescent="0.2">
      <c r="A161" s="118" t="s">
        <v>96</v>
      </c>
      <c r="B161" s="105" t="s">
        <v>85</v>
      </c>
      <c r="C161" s="108" t="s">
        <v>150</v>
      </c>
      <c r="D161" s="102" t="s">
        <v>173</v>
      </c>
      <c r="E161" s="26" t="s">
        <v>47</v>
      </c>
      <c r="F161" s="13">
        <f t="shared" ref="F161:F166" si="88">G161+H161+I161+J161+K161+L161</f>
        <v>39428.322999999997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7087.942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 x14ac:dyDescent="0.2">
      <c r="A162" s="119"/>
      <c r="B162" s="154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 x14ac:dyDescent="0.2">
      <c r="A163" s="119"/>
      <c r="B163" s="154"/>
      <c r="C163" s="109"/>
      <c r="D163" s="103"/>
      <c r="E163" s="25" t="s">
        <v>182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 x14ac:dyDescent="0.2">
      <c r="A164" s="119"/>
      <c r="B164" s="154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9"/>
      <c r="B165" s="154"/>
      <c r="C165" s="109"/>
      <c r="D165" s="103"/>
      <c r="E165" s="26" t="s">
        <v>58</v>
      </c>
      <c r="F165" s="13">
        <f t="shared" si="88"/>
        <v>39428.322999999997</v>
      </c>
      <c r="G165" s="17">
        <v>4987.1719999999996</v>
      </c>
      <c r="H165" s="16">
        <v>5411.7749999999996</v>
      </c>
      <c r="I165" s="16">
        <v>6502.9970000000003</v>
      </c>
      <c r="J165" s="164">
        <f>7027.913+60.029</f>
        <v>7087.942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 x14ac:dyDescent="0.2">
      <c r="A166" s="120"/>
      <c r="B166" s="155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 x14ac:dyDescent="0.2">
      <c r="A167" s="118" t="s">
        <v>105</v>
      </c>
      <c r="B167" s="105" t="s">
        <v>123</v>
      </c>
      <c r="C167" s="108" t="s">
        <v>146</v>
      </c>
      <c r="D167" s="139" t="s">
        <v>171</v>
      </c>
      <c r="E167" s="26" t="s">
        <v>47</v>
      </c>
      <c r="F167" s="13">
        <f t="shared" ref="F167:F172" si="91">G167+H167+I167+J167+K167+L167</f>
        <v>185433.38365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32778.152000000009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 x14ac:dyDescent="0.2">
      <c r="A168" s="119"/>
      <c r="B168" s="154"/>
      <c r="C168" s="109"/>
      <c r="D168" s="139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 x14ac:dyDescent="0.2">
      <c r="A169" s="119"/>
      <c r="B169" s="154"/>
      <c r="C169" s="109"/>
      <c r="D169" s="139"/>
      <c r="E169" s="25" t="s">
        <v>182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 x14ac:dyDescent="0.2">
      <c r="A170" s="119"/>
      <c r="B170" s="154"/>
      <c r="C170" s="109"/>
      <c r="D170" s="139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 x14ac:dyDescent="0.2">
      <c r="A171" s="119"/>
      <c r="B171" s="154"/>
      <c r="C171" s="109"/>
      <c r="D171" s="139"/>
      <c r="E171" s="26" t="s">
        <v>58</v>
      </c>
      <c r="F171" s="13">
        <f t="shared" si="91"/>
        <v>185433.38365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33833.588-200+58.622-494-132.058-237-51</f>
        <v>32778.152000000009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 x14ac:dyDescent="0.2">
      <c r="A172" s="120"/>
      <c r="B172" s="155"/>
      <c r="C172" s="110"/>
      <c r="D172" s="140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8" t="s">
        <v>108</v>
      </c>
      <c r="B173" s="105" t="s">
        <v>109</v>
      </c>
      <c r="C173" s="108" t="s">
        <v>178</v>
      </c>
      <c r="D173" s="102" t="s">
        <v>171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19"/>
      <c r="B174" s="121"/>
      <c r="C174" s="109"/>
      <c r="D174" s="124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 x14ac:dyDescent="0.2">
      <c r="A175" s="119"/>
      <c r="B175" s="121"/>
      <c r="C175" s="109"/>
      <c r="D175" s="124"/>
      <c r="E175" s="25" t="s">
        <v>182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 x14ac:dyDescent="0.2">
      <c r="A176" s="119"/>
      <c r="B176" s="121"/>
      <c r="C176" s="109"/>
      <c r="D176" s="124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9"/>
      <c r="B177" s="121"/>
      <c r="C177" s="109"/>
      <c r="D177" s="124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20"/>
      <c r="B178" s="122"/>
      <c r="C178" s="110"/>
      <c r="D178" s="125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8" t="s">
        <v>128</v>
      </c>
      <c r="B179" s="105" t="s">
        <v>129</v>
      </c>
      <c r="C179" s="108" t="s">
        <v>175</v>
      </c>
      <c r="D179" s="102" t="s">
        <v>174</v>
      </c>
      <c r="E179" s="26" t="s">
        <v>47</v>
      </c>
      <c r="F179" s="13">
        <f t="shared" ref="F179:F184" si="96">G179+H179+I179+J179+K179+L179</f>
        <v>983.92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151.53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19"/>
      <c r="B180" s="121"/>
      <c r="C180" s="109"/>
      <c r="D180" s="124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 x14ac:dyDescent="0.2">
      <c r="A181" s="119"/>
      <c r="B181" s="121"/>
      <c r="C181" s="109"/>
      <c r="D181" s="124"/>
      <c r="E181" s="25" t="s">
        <v>182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 x14ac:dyDescent="0.2">
      <c r="A182" s="119"/>
      <c r="B182" s="121"/>
      <c r="C182" s="109"/>
      <c r="D182" s="124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9"/>
      <c r="B183" s="121"/>
      <c r="C183" s="109"/>
      <c r="D183" s="124"/>
      <c r="E183" s="26" t="s">
        <v>58</v>
      </c>
      <c r="F183" s="13">
        <f t="shared" si="96"/>
        <v>983.92</v>
      </c>
      <c r="G183" s="16">
        <v>0</v>
      </c>
      <c r="H183" s="17">
        <f>475.89</f>
        <v>475.89</v>
      </c>
      <c r="I183" s="16">
        <v>356.5</v>
      </c>
      <c r="J183" s="76">
        <f>52.73+98.8</f>
        <v>151.53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20"/>
      <c r="B184" s="122"/>
      <c r="C184" s="110"/>
      <c r="D184" s="125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8" t="s">
        <v>132</v>
      </c>
      <c r="B185" s="105" t="s">
        <v>134</v>
      </c>
      <c r="C185" s="113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 x14ac:dyDescent="0.2">
      <c r="A186" s="119"/>
      <c r="B186" s="121"/>
      <c r="C186" s="123"/>
      <c r="D186" s="124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 x14ac:dyDescent="0.2">
      <c r="A187" s="119"/>
      <c r="B187" s="121"/>
      <c r="C187" s="123"/>
      <c r="D187" s="124"/>
      <c r="E187" s="25" t="s">
        <v>182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 x14ac:dyDescent="0.2">
      <c r="A188" s="119"/>
      <c r="B188" s="121"/>
      <c r="C188" s="123"/>
      <c r="D188" s="124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 x14ac:dyDescent="0.2">
      <c r="A189" s="119"/>
      <c r="B189" s="121"/>
      <c r="C189" s="123"/>
      <c r="D189" s="124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 x14ac:dyDescent="0.2">
      <c r="A190" s="120"/>
      <c r="B190" s="122"/>
      <c r="C190" s="114"/>
      <c r="D190" s="125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 x14ac:dyDescent="0.2">
      <c r="A191" s="118" t="s">
        <v>79</v>
      </c>
      <c r="B191" s="118" t="s">
        <v>86</v>
      </c>
      <c r="C191" s="108" t="s">
        <v>106</v>
      </c>
      <c r="D191" s="102" t="s">
        <v>189</v>
      </c>
      <c r="E191" s="26" t="s">
        <v>47</v>
      </c>
      <c r="F191" s="13">
        <f>G191+H191+I191+J191+K191+L191</f>
        <v>113583.51834000001</v>
      </c>
      <c r="G191" s="14">
        <f>G197+G209+G215+G203+G221+G227</f>
        <v>19417.261200000001</v>
      </c>
      <c r="H191" s="14">
        <f t="shared" ref="H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26985.0448</v>
      </c>
      <c r="K191" s="73">
        <f>K197+K209+K215+K203+K221+K227+K246</f>
        <v>250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 x14ac:dyDescent="0.2">
      <c r="A192" s="119"/>
      <c r="B192" s="119"/>
      <c r="C192" s="109"/>
      <c r="D192" s="111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 x14ac:dyDescent="0.2">
      <c r="A193" s="119"/>
      <c r="B193" s="119"/>
      <c r="C193" s="109"/>
      <c r="D193" s="111"/>
      <c r="E193" s="25" t="s">
        <v>182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 x14ac:dyDescent="0.2">
      <c r="A194" s="119"/>
      <c r="B194" s="119"/>
      <c r="C194" s="109"/>
      <c r="D194" s="111"/>
      <c r="E194" s="26" t="s">
        <v>57</v>
      </c>
      <c r="F194" s="13">
        <f t="shared" si="105"/>
        <v>28188.881820000002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13837.274219999999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19"/>
      <c r="B195" s="119"/>
      <c r="C195" s="109"/>
      <c r="D195" s="111"/>
      <c r="E195" s="26" t="s">
        <v>58</v>
      </c>
      <c r="F195" s="13">
        <f t="shared" si="105"/>
        <v>68681.94640999999</v>
      </c>
      <c r="G195" s="14">
        <f t="shared" ref="G195:H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2575.3166099999999</v>
      </c>
      <c r="K195" s="73">
        <f>K201+K213+K219+K207+K225+K231+K250</f>
        <v>250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 x14ac:dyDescent="0.2">
      <c r="A196" s="120"/>
      <c r="B196" s="120"/>
      <c r="C196" s="110"/>
      <c r="D196" s="112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 x14ac:dyDescent="0.2">
      <c r="A197" s="102" t="s">
        <v>25</v>
      </c>
      <c r="B197" s="105" t="s">
        <v>112</v>
      </c>
      <c r="C197" s="108" t="s">
        <v>184</v>
      </c>
      <c r="D197" s="102" t="s">
        <v>194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 x14ac:dyDescent="0.2">
      <c r="A198" s="103"/>
      <c r="B198" s="106"/>
      <c r="C198" s="109"/>
      <c r="D198" s="111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 x14ac:dyDescent="0.2">
      <c r="A199" s="103"/>
      <c r="B199" s="106"/>
      <c r="C199" s="109"/>
      <c r="D199" s="111"/>
      <c r="E199" s="25" t="s">
        <v>182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 x14ac:dyDescent="0.2">
      <c r="A200" s="103"/>
      <c r="B200" s="106"/>
      <c r="C200" s="109"/>
      <c r="D200" s="111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 x14ac:dyDescent="0.2">
      <c r="A201" s="103"/>
      <c r="B201" s="106"/>
      <c r="C201" s="109"/>
      <c r="D201" s="111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 x14ac:dyDescent="0.2">
      <c r="A202" s="104"/>
      <c r="B202" s="107"/>
      <c r="C202" s="110"/>
      <c r="D202" s="112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 x14ac:dyDescent="0.2">
      <c r="A204" s="103"/>
      <c r="B204" s="106"/>
      <c r="C204" s="109"/>
      <c r="D204" s="141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 x14ac:dyDescent="0.2">
      <c r="A205" s="103"/>
      <c r="B205" s="106"/>
      <c r="C205" s="109"/>
      <c r="D205" s="141"/>
      <c r="E205" s="25" t="s">
        <v>182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 x14ac:dyDescent="0.2">
      <c r="A206" s="103"/>
      <c r="B206" s="106"/>
      <c r="C206" s="109"/>
      <c r="D206" s="141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 x14ac:dyDescent="0.2">
      <c r="A207" s="103"/>
      <c r="B207" s="106"/>
      <c r="C207" s="109"/>
      <c r="D207" s="141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 x14ac:dyDescent="0.2">
      <c r="A208" s="104"/>
      <c r="B208" s="107"/>
      <c r="C208" s="110"/>
      <c r="D208" s="142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 x14ac:dyDescent="0.2">
      <c r="A209" s="102" t="s">
        <v>27</v>
      </c>
      <c r="B209" s="105" t="s">
        <v>139</v>
      </c>
      <c r="C209" s="108" t="s">
        <v>106</v>
      </c>
      <c r="D209" s="102" t="s">
        <v>190</v>
      </c>
      <c r="E209" s="26" t="s">
        <v>47</v>
      </c>
      <c r="F209" s="13">
        <f t="shared" ref="F209:F214" si="113">G209+H209+I209+J209+K209+L209</f>
        <v>40566.68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1536.4749999999999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 x14ac:dyDescent="0.2">
      <c r="A210" s="103"/>
      <c r="B210" s="106"/>
      <c r="C210" s="109"/>
      <c r="D210" s="111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 x14ac:dyDescent="0.2">
      <c r="A211" s="103"/>
      <c r="B211" s="106"/>
      <c r="C211" s="109"/>
      <c r="D211" s="111"/>
      <c r="E211" s="25" t="s">
        <v>182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 x14ac:dyDescent="0.2">
      <c r="A212" s="103"/>
      <c r="B212" s="106"/>
      <c r="C212" s="109"/>
      <c r="D212" s="111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3"/>
      <c r="B213" s="106"/>
      <c r="C213" s="109"/>
      <c r="D213" s="111"/>
      <c r="E213" s="26" t="s">
        <v>58</v>
      </c>
      <c r="F213" s="13">
        <f t="shared" si="113"/>
        <v>40566.68</v>
      </c>
      <c r="G213" s="17">
        <v>1163.067</v>
      </c>
      <c r="H213" s="17">
        <v>31058.942999999999</v>
      </c>
      <c r="I213" s="17">
        <f>6808.195</f>
        <v>6808.1949999999997</v>
      </c>
      <c r="J213" s="17">
        <f>508.806+626.309+401.36</f>
        <v>1536.4749999999999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 x14ac:dyDescent="0.2">
      <c r="A214" s="104"/>
      <c r="B214" s="107"/>
      <c r="C214" s="110"/>
      <c r="D214" s="112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 x14ac:dyDescent="0.2">
      <c r="A215" s="102" t="s">
        <v>28</v>
      </c>
      <c r="B215" s="156" t="s">
        <v>176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 x14ac:dyDescent="0.2">
      <c r="A216" s="103"/>
      <c r="B216" s="106"/>
      <c r="C216" s="109"/>
      <c r="D216" s="141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 x14ac:dyDescent="0.2">
      <c r="A217" s="103"/>
      <c r="B217" s="106"/>
      <c r="C217" s="109"/>
      <c r="D217" s="141"/>
      <c r="E217" s="25" t="s">
        <v>182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 x14ac:dyDescent="0.2">
      <c r="A218" s="103"/>
      <c r="B218" s="106"/>
      <c r="C218" s="109"/>
      <c r="D218" s="141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3"/>
      <c r="B219" s="106"/>
      <c r="C219" s="109"/>
      <c r="D219" s="141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 x14ac:dyDescent="0.2">
      <c r="A220" s="104"/>
      <c r="B220" s="107"/>
      <c r="C220" s="110"/>
      <c r="D220" s="142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 x14ac:dyDescent="0.2">
      <c r="A221" s="102" t="s">
        <v>98</v>
      </c>
      <c r="B221" s="133" t="s">
        <v>144</v>
      </c>
      <c r="C221" s="136" t="s">
        <v>179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 x14ac:dyDescent="0.2">
      <c r="A222" s="103"/>
      <c r="B222" s="134"/>
      <c r="C222" s="137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 x14ac:dyDescent="0.2">
      <c r="A223" s="103"/>
      <c r="B223" s="134"/>
      <c r="C223" s="137"/>
      <c r="D223" s="103"/>
      <c r="E223" s="25" t="s">
        <v>182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 x14ac:dyDescent="0.2">
      <c r="A224" s="103"/>
      <c r="B224" s="134"/>
      <c r="C224" s="137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3"/>
      <c r="B225" s="134"/>
      <c r="C225" s="137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 x14ac:dyDescent="0.2">
      <c r="A226" s="104"/>
      <c r="B226" s="135"/>
      <c r="C226" s="138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 x14ac:dyDescent="0.2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 x14ac:dyDescent="0.2">
      <c r="A228" s="103"/>
      <c r="B228" s="106"/>
      <c r="C228" s="109"/>
      <c r="D228" s="111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 x14ac:dyDescent="0.2">
      <c r="A229" s="103"/>
      <c r="B229" s="106"/>
      <c r="C229" s="109"/>
      <c r="D229" s="111"/>
      <c r="E229" s="25" t="s">
        <v>182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 x14ac:dyDescent="0.2">
      <c r="A230" s="103"/>
      <c r="B230" s="106"/>
      <c r="C230" s="109"/>
      <c r="D230" s="111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3"/>
      <c r="B231" s="106"/>
      <c r="C231" s="109"/>
      <c r="D231" s="111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 x14ac:dyDescent="0.2">
      <c r="A232" s="104"/>
      <c r="B232" s="107"/>
      <c r="C232" s="110"/>
      <c r="D232" s="112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 x14ac:dyDescent="0.2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 x14ac:dyDescent="0.2">
      <c r="A234" s="103"/>
      <c r="B234" s="106"/>
      <c r="C234" s="109"/>
      <c r="D234" s="111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 x14ac:dyDescent="0.2">
      <c r="A235" s="103"/>
      <c r="B235" s="106"/>
      <c r="C235" s="109"/>
      <c r="D235" s="111"/>
      <c r="E235" s="25" t="s">
        <v>182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 x14ac:dyDescent="0.2">
      <c r="A236" s="103"/>
      <c r="B236" s="106"/>
      <c r="C236" s="109"/>
      <c r="D236" s="111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3"/>
      <c r="B237" s="106"/>
      <c r="C237" s="109"/>
      <c r="D237" s="111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 x14ac:dyDescent="0.2">
      <c r="A238" s="104"/>
      <c r="B238" s="107"/>
      <c r="C238" s="110"/>
      <c r="D238" s="112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 x14ac:dyDescent="0.2">
      <c r="A239" s="102" t="s">
        <v>180</v>
      </c>
      <c r="B239" s="105" t="s">
        <v>181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 x14ac:dyDescent="0.2">
      <c r="A240" s="103"/>
      <c r="B240" s="106"/>
      <c r="C240" s="109"/>
      <c r="D240" s="111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 x14ac:dyDescent="0.2">
      <c r="A241" s="103"/>
      <c r="B241" s="106"/>
      <c r="C241" s="109"/>
      <c r="D241" s="111"/>
      <c r="E241" s="25" t="s">
        <v>182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 x14ac:dyDescent="0.2">
      <c r="A242" s="103"/>
      <c r="B242" s="106"/>
      <c r="C242" s="109"/>
      <c r="D242" s="111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 x14ac:dyDescent="0.2">
      <c r="A243" s="103"/>
      <c r="B243" s="106"/>
      <c r="C243" s="109"/>
      <c r="D243" s="111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 x14ac:dyDescent="0.2">
      <c r="A244" s="103"/>
      <c r="B244" s="106"/>
      <c r="C244" s="109"/>
      <c r="D244" s="111"/>
      <c r="E244" s="113" t="s">
        <v>59</v>
      </c>
      <c r="F244" s="98">
        <f>G244+H244+I244+J244+K244</f>
        <v>0</v>
      </c>
      <c r="G244" s="100">
        <v>0</v>
      </c>
      <c r="H244" s="100">
        <v>0</v>
      </c>
      <c r="I244" s="100">
        <v>0</v>
      </c>
      <c r="J244" s="100">
        <v>0</v>
      </c>
      <c r="K244" s="100">
        <v>0</v>
      </c>
      <c r="L244" s="100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 x14ac:dyDescent="0.2">
      <c r="A245" s="104"/>
      <c r="B245" s="107"/>
      <c r="C245" s="110"/>
      <c r="D245" s="112"/>
      <c r="E245" s="114"/>
      <c r="F245" s="99"/>
      <c r="G245" s="101"/>
      <c r="H245" s="101"/>
      <c r="I245" s="101"/>
      <c r="J245" s="101"/>
      <c r="K245" s="101"/>
      <c r="L245" s="101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 x14ac:dyDescent="0.2">
      <c r="A246" s="102" t="s">
        <v>192</v>
      </c>
      <c r="B246" s="105" t="s">
        <v>193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300</v>
      </c>
      <c r="K246" s="14">
        <f>K247+K249+K250+K251</f>
        <v>250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 x14ac:dyDescent="0.2">
      <c r="A247" s="103"/>
      <c r="B247" s="106"/>
      <c r="C247" s="109"/>
      <c r="D247" s="111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 x14ac:dyDescent="0.2">
      <c r="A248" s="103"/>
      <c r="B248" s="106"/>
      <c r="C248" s="109"/>
      <c r="D248" s="111"/>
      <c r="E248" s="25" t="s">
        <v>182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 x14ac:dyDescent="0.2">
      <c r="A249" s="103"/>
      <c r="B249" s="106"/>
      <c r="C249" s="109"/>
      <c r="D249" s="111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 x14ac:dyDescent="0.2">
      <c r="A250" s="103"/>
      <c r="B250" s="106"/>
      <c r="C250" s="109"/>
      <c r="D250" s="111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300</v>
      </c>
      <c r="K250" s="16">
        <v>250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 x14ac:dyDescent="0.2">
      <c r="A251" s="103"/>
      <c r="B251" s="106"/>
      <c r="C251" s="109"/>
      <c r="D251" s="111"/>
      <c r="E251" s="113" t="s">
        <v>59</v>
      </c>
      <c r="F251" s="98">
        <f>G251+H251+I251+J251+K251</f>
        <v>0</v>
      </c>
      <c r="G251" s="100">
        <v>0</v>
      </c>
      <c r="H251" s="100">
        <v>0</v>
      </c>
      <c r="I251" s="100">
        <v>0</v>
      </c>
      <c r="J251" s="100">
        <v>0</v>
      </c>
      <c r="K251" s="100">
        <v>0</v>
      </c>
      <c r="L251" s="100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 x14ac:dyDescent="0.2">
      <c r="A252" s="104"/>
      <c r="B252" s="107"/>
      <c r="C252" s="110"/>
      <c r="D252" s="112"/>
      <c r="E252" s="114"/>
      <c r="F252" s="99"/>
      <c r="G252" s="101"/>
      <c r="H252" s="101"/>
      <c r="I252" s="101"/>
      <c r="J252" s="101"/>
      <c r="K252" s="101"/>
      <c r="L252" s="101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 x14ac:dyDescent="0.2">
      <c r="A253" s="102" t="s">
        <v>195</v>
      </c>
      <c r="B253" s="105" t="s">
        <v>196</v>
      </c>
      <c r="C253" s="108">
        <v>2024</v>
      </c>
      <c r="D253" s="102" t="s">
        <v>161</v>
      </c>
      <c r="E253" s="26" t="s">
        <v>47</v>
      </c>
      <c r="F253" s="13">
        <f>G253+H253+I253+J253+K253+L253</f>
        <v>14565.163999999999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14565.163999999999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 x14ac:dyDescent="0.2">
      <c r="A254" s="103"/>
      <c r="B254" s="106"/>
      <c r="C254" s="109"/>
      <c r="D254" s="111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 x14ac:dyDescent="0.2">
      <c r="A255" s="103"/>
      <c r="B255" s="106"/>
      <c r="C255" s="109"/>
      <c r="D255" s="111"/>
      <c r="E255" s="25" t="s">
        <v>182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 x14ac:dyDescent="0.2">
      <c r="A256" s="103"/>
      <c r="B256" s="106"/>
      <c r="C256" s="109"/>
      <c r="D256" s="111"/>
      <c r="E256" s="26" t="s">
        <v>57</v>
      </c>
      <c r="F256" s="13">
        <f>G256+H256+I256+J256+K256+L256</f>
        <v>13836.905799999999</v>
      </c>
      <c r="G256" s="16">
        <v>0</v>
      </c>
      <c r="H256" s="16">
        <v>0</v>
      </c>
      <c r="I256" s="27">
        <v>0</v>
      </c>
      <c r="J256" s="16">
        <f>14774.2385-937.3327</f>
        <v>13836.905799999999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 x14ac:dyDescent="0.2">
      <c r="A257" s="103"/>
      <c r="B257" s="106"/>
      <c r="C257" s="109"/>
      <c r="D257" s="111"/>
      <c r="E257" s="26" t="s">
        <v>58</v>
      </c>
      <c r="F257" s="13">
        <f>G257+H257+I257+J257+K257+L257</f>
        <v>728.25819999999999</v>
      </c>
      <c r="G257" s="16">
        <v>0</v>
      </c>
      <c r="H257" s="16">
        <v>0</v>
      </c>
      <c r="I257" s="27"/>
      <c r="J257" s="16">
        <f>777.5915-49.3333</f>
        <v>728.25819999999999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 x14ac:dyDescent="0.2">
      <c r="A258" s="103"/>
      <c r="B258" s="106"/>
      <c r="C258" s="109"/>
      <c r="D258" s="111"/>
      <c r="E258" s="113" t="s">
        <v>59</v>
      </c>
      <c r="F258" s="98">
        <f>G258+H258+I258+J258+K258</f>
        <v>0</v>
      </c>
      <c r="G258" s="100">
        <v>0</v>
      </c>
      <c r="H258" s="100">
        <v>0</v>
      </c>
      <c r="I258" s="100">
        <v>0</v>
      </c>
      <c r="J258" s="100">
        <v>0</v>
      </c>
      <c r="K258" s="100">
        <v>0</v>
      </c>
      <c r="L258" s="100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 x14ac:dyDescent="0.2">
      <c r="A259" s="104"/>
      <c r="B259" s="107"/>
      <c r="C259" s="110"/>
      <c r="D259" s="112"/>
      <c r="E259" s="114"/>
      <c r="F259" s="99"/>
      <c r="G259" s="101"/>
      <c r="H259" s="101"/>
      <c r="I259" s="101"/>
      <c r="J259" s="101"/>
      <c r="K259" s="101"/>
      <c r="L259" s="101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 x14ac:dyDescent="0.2">
      <c r="A260" s="115"/>
      <c r="B260" s="143" t="s">
        <v>73</v>
      </c>
      <c r="C260" s="108" t="s">
        <v>146</v>
      </c>
      <c r="D260" s="139"/>
      <c r="E260" s="25" t="s">
        <v>47</v>
      </c>
      <c r="F260" s="23">
        <f t="shared" ref="F260:J261" si="123">F11+F65+F77+F119+F191</f>
        <v>1293477.3383800001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235003.25148000001</v>
      </c>
      <c r="K260" s="70">
        <f>K11+K65+K77+K119+K191+K107+K179</f>
        <v>199715.86599999998</v>
      </c>
      <c r="L260" s="70">
        <f>L11+L65+L77+L119+L191</f>
        <v>235338.25</v>
      </c>
      <c r="M260" s="33"/>
      <c r="N260" s="96">
        <f>J260-J191+J213+J253</f>
        <v>224119.84568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 x14ac:dyDescent="0.2">
      <c r="A261" s="116"/>
      <c r="B261" s="144"/>
      <c r="C261" s="109"/>
      <c r="D261" s="139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 x14ac:dyDescent="0.2">
      <c r="A262" s="116"/>
      <c r="B262" s="144"/>
      <c r="C262" s="109"/>
      <c r="D262" s="139"/>
      <c r="E262" s="25" t="s">
        <v>182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 x14ac:dyDescent="0.2">
      <c r="A263" s="116"/>
      <c r="B263" s="144"/>
      <c r="C263" s="109"/>
      <c r="D263" s="139"/>
      <c r="E263" s="25" t="s">
        <v>57</v>
      </c>
      <c r="F263" s="23">
        <f t="shared" si="124"/>
        <v>29023.236540000002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14003.83476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 x14ac:dyDescent="0.2">
      <c r="A264" s="116"/>
      <c r="B264" s="144"/>
      <c r="C264" s="109"/>
      <c r="D264" s="139"/>
      <c r="E264" s="25" t="s">
        <v>58</v>
      </c>
      <c r="F264" s="23">
        <f t="shared" si="124"/>
        <v>1239680.65188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209283.91251000002</v>
      </c>
      <c r="K264" s="70">
        <f>K15+K69+K81+K123+K195+K111+K183</f>
        <v>199607.86599999998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 x14ac:dyDescent="0.2">
      <c r="A265" s="117"/>
      <c r="B265" s="145"/>
      <c r="C265" s="110"/>
      <c r="D265" s="140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 x14ac:dyDescent="0.2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 x14ac:dyDescent="0.25">
      <c r="B267" s="81" t="s">
        <v>145</v>
      </c>
      <c r="C267" s="82"/>
      <c r="D267" s="88"/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 x14ac:dyDescent="0.25">
      <c r="B268" s="84"/>
      <c r="C268" s="84"/>
      <c r="D268" s="91"/>
      <c r="E268" s="91"/>
      <c r="F268" s="91"/>
      <c r="G268" s="91"/>
      <c r="H268" s="91"/>
      <c r="J268" s="83"/>
      <c r="K268" s="89"/>
      <c r="L268" s="85"/>
      <c r="M268" s="83"/>
      <c r="N268" s="83"/>
      <c r="O268" s="83"/>
      <c r="P268" s="83"/>
      <c r="Q268" s="83"/>
      <c r="R268" s="83"/>
    </row>
    <row r="269" spans="1:53" s="77" customFormat="1" ht="12.75" x14ac:dyDescent="0.2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 x14ac:dyDescent="0.2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 x14ac:dyDescent="0.2">
      <c r="F271" s="37"/>
      <c r="H271" s="61"/>
      <c r="I271" s="61"/>
      <c r="J271" s="61"/>
      <c r="K271" s="68"/>
      <c r="L271" s="68"/>
    </row>
    <row r="272" spans="1:53" s="33" customFormat="1" ht="21.75" customHeight="1" x14ac:dyDescent="0.2">
      <c r="F272" s="37"/>
      <c r="H272" s="61"/>
      <c r="I272" s="61"/>
      <c r="J272" s="61"/>
      <c r="K272" s="68"/>
      <c r="L272" s="68"/>
    </row>
    <row r="273" spans="1:52" s="33" customFormat="1" ht="21.75" customHeight="1" x14ac:dyDescent="0.2">
      <c r="F273" s="37"/>
      <c r="H273" s="61"/>
      <c r="I273" s="61"/>
      <c r="J273" s="61"/>
      <c r="K273" s="68"/>
      <c r="L273" s="68"/>
    </row>
    <row r="274" spans="1:52" s="33" customFormat="1" ht="21.75" customHeight="1" x14ac:dyDescent="0.2">
      <c r="F274" s="37"/>
      <c r="H274" s="61"/>
      <c r="I274" s="61"/>
      <c r="J274" s="61"/>
      <c r="K274" s="68"/>
      <c r="L274" s="68"/>
    </row>
    <row r="275" spans="1:52" s="33" customFormat="1" ht="21.75" customHeight="1" x14ac:dyDescent="0.2">
      <c r="F275" s="37"/>
      <c r="H275" s="61"/>
      <c r="I275" s="61"/>
      <c r="J275" s="61"/>
      <c r="K275" s="68"/>
      <c r="L275" s="68"/>
    </row>
    <row r="276" spans="1:52" s="33" customFormat="1" ht="21.75" customHeight="1" x14ac:dyDescent="0.2">
      <c r="F276" s="37"/>
      <c r="H276" s="61"/>
      <c r="I276" s="61"/>
      <c r="J276" s="61"/>
      <c r="K276" s="68"/>
      <c r="L276" s="68"/>
    </row>
    <row r="277" spans="1:52" s="33" customFormat="1" ht="21.75" customHeight="1" x14ac:dyDescent="0.2">
      <c r="F277" s="37"/>
      <c r="H277" s="61"/>
      <c r="I277" s="61"/>
      <c r="J277" s="61"/>
      <c r="K277" s="68"/>
      <c r="L277" s="68"/>
    </row>
    <row r="278" spans="1:52" s="33" customFormat="1" ht="21.75" customHeight="1" x14ac:dyDescent="0.2">
      <c r="F278" s="37"/>
      <c r="H278" s="61"/>
      <c r="I278" s="61"/>
      <c r="J278" s="61"/>
      <c r="K278" s="68"/>
      <c r="L278" s="68"/>
    </row>
    <row r="279" spans="1:52" s="33" customFormat="1" ht="21.75" customHeight="1" x14ac:dyDescent="0.2">
      <c r="F279" s="37"/>
      <c r="H279" s="61"/>
      <c r="I279" s="61"/>
      <c r="J279" s="61"/>
      <c r="K279" s="68"/>
      <c r="L279" s="68"/>
    </row>
    <row r="280" spans="1:52" s="33" customFormat="1" ht="21.75" customHeight="1" x14ac:dyDescent="0.2">
      <c r="F280" s="37"/>
      <c r="H280" s="61"/>
      <c r="I280" s="61"/>
      <c r="J280" s="61"/>
      <c r="K280" s="68"/>
      <c r="L280" s="68"/>
    </row>
    <row r="281" spans="1:52" s="33" customFormat="1" ht="21.75" customHeight="1" x14ac:dyDescent="0.2">
      <c r="F281" s="37"/>
      <c r="H281" s="61"/>
      <c r="I281" s="61"/>
      <c r="J281" s="61"/>
      <c r="K281" s="68"/>
      <c r="L281" s="68"/>
    </row>
    <row r="282" spans="1:52" s="33" customFormat="1" ht="21.75" customHeight="1" x14ac:dyDescent="0.2">
      <c r="F282" s="37"/>
      <c r="H282" s="61"/>
      <c r="I282" s="61"/>
      <c r="J282" s="61"/>
      <c r="K282" s="68"/>
      <c r="L282" s="68"/>
    </row>
    <row r="283" spans="1:52" s="33" customFormat="1" ht="21.75" customHeight="1" x14ac:dyDescent="0.2">
      <c r="F283" s="37"/>
      <c r="H283" s="61"/>
      <c r="I283" s="61"/>
      <c r="J283" s="61"/>
      <c r="K283" s="68"/>
      <c r="L283" s="68"/>
    </row>
    <row r="284" spans="1:52" s="33" customFormat="1" ht="21.75" customHeight="1" x14ac:dyDescent="0.2">
      <c r="F284" s="37"/>
      <c r="H284" s="61"/>
      <c r="I284" s="61"/>
      <c r="J284" s="61"/>
      <c r="K284" s="68"/>
      <c r="L284" s="68"/>
    </row>
    <row r="285" spans="1:52" s="33" customFormat="1" ht="21.75" customHeight="1" x14ac:dyDescent="0.2">
      <c r="F285" s="37"/>
      <c r="H285" s="61"/>
      <c r="I285" s="61"/>
      <c r="J285" s="61"/>
      <c r="K285" s="68"/>
      <c r="L285" s="68"/>
    </row>
    <row r="286" spans="1:52" s="33" customFormat="1" ht="21.75" customHeight="1" x14ac:dyDescent="0.2">
      <c r="F286" s="37"/>
      <c r="H286" s="61"/>
      <c r="I286" s="61"/>
      <c r="J286" s="61"/>
      <c r="K286" s="68"/>
      <c r="L286" s="68"/>
    </row>
    <row r="287" spans="1:52" s="63" customFormat="1" ht="21.75" customHeight="1" x14ac:dyDescent="0.2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 x14ac:dyDescent="0.2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 x14ac:dyDescent="0.2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 x14ac:dyDescent="0.2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 x14ac:dyDescent="0.2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 x14ac:dyDescent="0.2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 x14ac:dyDescent="0.2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2024-12-20T06:15:17Z</dcterms:modified>
</cp:coreProperties>
</file>